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35" documentId="13_ncr:1_{F6CB121F-512D-4AA6-A0C1-0FB36C537598}" xr6:coauthVersionLast="47" xr6:coauthVersionMax="47" xr10:uidLastSave="{8A2E708F-BFC7-43FC-8034-19A41570E766}"/>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<sst xmlns="http://schemas.openxmlformats.org/spreadsheetml/2006/main" count="178589" uniqueCount="39079">
  <si>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</si>
  <si>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</si>
  <si>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</si>
  <si>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</si>
  <si>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</si>
  <si>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</si>
  <si>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</si>
  <si>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</si>
  <si>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</si>
  <si>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</si>
  <si>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</si>
  <si>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</si>
  <si>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</si>
  <si>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</si>
  <si>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</si>
  <si>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</si>
  <si>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</si>
  <si>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</si>
  <si>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</si>
  <si>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</si>
  <si>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</si>
  <si>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</si>
  <si>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</si>
  <si>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</si>
  <si>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</si>
  <si>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</si>
  <si>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</si>
  <si>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</si>
  <si>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</si>
  <si>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</si>
  <si>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</si>
  <si>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</si>
  <si>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</si>
  <si>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</si>
  <si>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</si>
  <si>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</si>
  <si>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</si>
  <si>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</si>
  <si>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</si>
  <si>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</si>
  <si>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</si>
  <si>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</si>
  <si>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</si>
  <si>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</si>
  <si>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</si>
  <si>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</si>
  <si>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</si>
  <si>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</si>
  <si>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</si>
  <si>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</si>
  <si>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</si>
  <si>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</si>
  <si>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</si>
  <si>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</si>
  <si>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</si>
  <si>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</si>
  <si>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</si>
  <si>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</si>
  <si>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</si>
  <si>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</si>
  <si>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</si>
  <si>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</si>
  <si>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</si>
  <si>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</si>
  <si>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</si>
  <si>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</si>
  <si>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</si>
  <si>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</si>
  <si>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</si>
  <si>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</si>
  <si>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</si>
  <si>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</si>
  <si>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</si>
  <si>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</si>
  <si>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</si>
  <si>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</si>
  <si>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</si>
  <si>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</si>
  <si>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</si>
  <si>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</si>
  <si>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</si>
  <si>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</si>
  <si>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</si>
  <si>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</si>
  <si>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</si>
  <si>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</si>
  <si>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</si>
  <si>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</si>
  <si>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</si>
  <si>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</si>
  <si>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</si>
  <si>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</si>
  <si>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</si>
  <si>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</si>
  <si>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</si>
  <si>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</si>
  <si>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</si>
  <si>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</si>
  <si>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</si>
  <si>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</si>
  <si>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</si>
  <si>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</si>
  <si>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</si>
  <si>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</si>
  <si>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</si>
  <si>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</si>
  <si>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</si>
  <si>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</si>
  <si>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</si>
  <si>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</si>
  <si>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</si>
  <si>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</si>
  <si>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</si>
  <si>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</si>
  <si>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</si>
  <si>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</si>
  <si>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</si>
  <si>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</si>
  <si>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</si>
  <si>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</si>
  <si>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</si>
  <si>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</si>
  <si>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</si>
  <si>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</si>
  <si>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</si>
  <si>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</si>
  <si>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</si>
  <si>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</si>
  <si>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</si>
  <si>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</si>
  <si>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</si>
  <si>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</si>
  <si>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</si>
  <si>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</si>
  <si>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</si>
  <si>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</si>
  <si>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</si>
  <si>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</si>
  <si>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</si>
  <si>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</si>
  <si>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</si>
  <si>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</si>
  <si>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</si>
  <si>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</si>
  <si>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</si>
  <si>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</si>
  <si>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</si>
  <si>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</si>
  <si>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</si>
  <si>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</si>
  <si>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</si>
  <si>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</si>
  <si>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</si>
  <si>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</si>
  <si>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</si>
  <si>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</si>
  <si>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</si>
  <si>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</si>
  <si>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</si>
  <si>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</si>
  <si>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</si>
  <si>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</si>
  <si>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</si>
  <si>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</si>
  <si>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</si>
  <si>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</si>
  <si>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</si>
  <si>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</si>
  <si>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</si>
  <si>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</si>
  <si>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</si>
  <si>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</si>
  <si>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</si>
  <si>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</si>
  <si>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</si>
  <si>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</si>
  <si>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</si>
  <si>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</si>
  <si>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</si>
  <si>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</si>
  <si>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</si>
  <si>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</si>
  <si>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</si>
  <si>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</si>
  <si>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</si>
  <si>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</si>
  <si>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</si>
  <si>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</si>
  <si>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</si>
  <si>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</si>
  <si>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</si>
  <si>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</si>
  <si>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</si>
  <si>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</si>
  <si>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</si>
  <si>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</si>
  <si>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</si>
  <si>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</si>
  <si>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</si>
  <si>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</si>
  <si>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</si>
  <si>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</si>
  <si>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</si>
  <si>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</si>
  <si>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</si>
  <si>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</si>
  <si>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</si>
  <si>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</si>
  <si>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</si>
  <si>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</si>
  <si>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</si>
  <si>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</si>
  <si>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</si>
  <si>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</si>
  <si>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</si>
  <si>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</si>
  <si>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</si>
  <si>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</si>
  <si>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</si>
  <si>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</si>
  <si>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</si>
  <si>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</si>
  <si>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</si>
  <si>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</si>
  <si>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</si>
  <si>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</si>
  <si>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</si>
  <si>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</si>
  <si>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</si>
  <si>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</si>
  <si>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</si>
  <si>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</si>
  <si>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</si>
  <si>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</si>
  <si>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</si>
  <si>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</si>
  <si>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</si>
  <si>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</si>
  <si>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</si>
  <si>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</si>
  <si>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</si>
  <si>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</si>
  <si>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</si>
  <si>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</si>
  <si>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</si>
  <si>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</si>
  <si>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</si>
  <si>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</si>
  <si>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</si>
  <si>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</si>
  <si>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</si>
  <si>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</si>
  <si>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</si>
  <si>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</si>
  <si>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</si>
  <si>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</si>
  <si>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</si>
  <si>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</si>
  <si>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</si>
  <si>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</si>
  <si>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</si>
  <si>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</si>
  <si>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</si>
  <si>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</si>
  <si>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</si>
  <si>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</si>
  <si>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</si>
  <si>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</si>
  <si>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</si>
  <si>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</si>
  <si>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</si>
  <si>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</si>
  <si>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</si>
  <si>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</si>
  <si>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</si>
  <si>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</si>
  <si>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</si>
  <si>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</si>
  <si>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</si>
  <si>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</si>
  <si>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</si>
  <si>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</si>
  <si>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</si>
  <si>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</si>
  <si>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</si>
  <si>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</si>
  <si>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</si>
  <si>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</si>
  <si>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</si>
  <si>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</si>
  <si>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</si>
  <si>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</si>
  <si>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</si>
  <si>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</si>
  <si>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</si>
  <si>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</si>
  <si>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</si>
  <si>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</si>
  <si>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</si>
  <si>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</si>
  <si>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</si>
  <si>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</si>
  <si>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</si>
  <si>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</si>
  <si>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</si>
  <si>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</si>
  <si>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</si>
  <si>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</si>
  <si>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</si>
  <si>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</si>
  <si>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</si>
  <si>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</si>
  <si>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</si>
  <si>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</si>
  <si>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</si>
  <si>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</si>
  <si>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</si>
  <si>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</si>
  <si>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</si>
  <si>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</si>
  <si>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</si>
  <si>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</si>
  <si>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</si>
  <si>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</si>
  <si>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</si>
  <si>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</si>
  <si>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</si>
  <si>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</si>
  <si>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</si>
  <si>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</si>
  <si>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</si>
  <si>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</si>
  <si>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</si>
  <si>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</si>
  <si>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</si>
  <si>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</si>
  <si>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</si>
  <si>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</si>
  <si>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</si>
  <si>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</si>
  <si>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</si>
  <si>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</si>
  <si>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</si>
  <si>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</si>
  <si>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</si>
  <si>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</si>
  <si>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</si>
  <si>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</si>
  <si>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</si>
  <si>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</si>
  <si>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</si>
  <si>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</si>
  <si>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</si>
  <si>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</si>
  <si>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</si>
  <si>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</si>
  <si>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</si>
  <si>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</si>
  <si>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</si>
  <si>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</si>
  <si>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</si>
  <si>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</si>
  <si>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</si>
  <si>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</si>
  <si>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</si>
  <si>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</si>
  <si>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</si>
  <si>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</si>
  <si>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</si>
  <si>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</si>
  <si>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</si>
  <si>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</si>
  <si>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</si>
  <si>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</si>
  <si>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</si>
  <si>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</si>
  <si>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</si>
  <si>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</si>
  <si>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</si>
  <si>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</si>
  <si>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</si>
  <si>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</si>
  <si>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</si>
  <si>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</si>
  <si>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</si>
  <si>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</si>
  <si>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</si>
  <si>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</si>
  <si>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</si>
  <si>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</si>
  <si>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</si>
  <si>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</si>
  <si>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</si>
  <si>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</si>
  <si>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</si>
  <si>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</si>
  <si>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</si>
  <si>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</si>
  <si>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</si>
  <si>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</si>
  <si>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</si>
  <si>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</si>
  <si>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</si>
  <si>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</si>
  <si>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</si>
  <si>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</si>
  <si>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</si>
  <si>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</si>
  <si>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</si>
  <si>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</si>
  <si>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</si>
  <si>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</si>
  <si>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</si>
  <si>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</si>
  <si>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</si>
  <si>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</si>
  <si>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</si>
  <si>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</si>
  <si>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</si>
  <si>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</si>
  <si>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</si>
  <si>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</si>
  <si>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</si>
  <si>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</si>
  <si>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</si>
  <si>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</si>
  <si>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</si>
  <si>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</si>
  <si>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</si>
  <si>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</si>
  <si>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</si>
  <si>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</si>
  <si>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</si>
  <si>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</si>
  <si>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</si>
  <si>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</si>
  <si>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</si>
  <si>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</si>
  <si>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</si>
  <si>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</si>
  <si>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</si>
  <si>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</si>
  <si>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</si>
  <si>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</si>
  <si>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</si>
  <si>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</si>
  <si>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</si>
  <si>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</si>
  <si>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</si>
  <si>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</si>
  <si>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</si>
  <si>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</si>
  <si>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</si>
  <si>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</si>
  <si>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</si>
  <si>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</si>
  <si>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</si>
  <si>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</si>
  <si>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</si>
  <si>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</si>
  <si>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</si>
  <si>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</si>
  <si>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</si>
  <si>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</si>
  <si>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</si>
  <si>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</si>
  <si>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</si>
  <si>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</si>
  <si>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</si>
  <si>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</si>
  <si>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</si>
  <si>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</si>
  <si>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</si>
  <si>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</si>
  <si>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</si>
  <si>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</si>
  <si>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</si>
  <si>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</si>
  <si>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</si>
  <si>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</si>
  <si>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</si>
  <si>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</si>
  <si>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</si>
  <si>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</si>
  <si>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</si>
  <si>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</si>
  <si>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</si>
  <si>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</si>
  <si>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</si>
  <si>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</si>
  <si>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</si>
  <si>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</si>
  <si>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</si>
  <si>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</si>
  <si>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</si>
  <si>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</si>
  <si>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</si>
  <si>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</si>
  <si>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</si>
  <si>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</si>
  <si>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</si>
  <si>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</si>
  <si>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</si>
  <si>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</si>
  <si>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</si>
  <si>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</si>
  <si>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</si>
  <si>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</si>
  <si>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</si>
  <si>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</si>
  <si>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</si>
  <si>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</si>
  <si>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</si>
  <si>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</si>
  <si>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</si>
  <si>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</si>
  <si>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</si>
  <si>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</si>
  <si>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</si>
  <si>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</si>
  <si>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</si>
  <si>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</si>
  <si>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</si>
  <si>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</si>
  <si>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</si>
  <si>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</si>
  <si>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</si>
  <si>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</si>
  <si>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</si>
  <si>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</si>
  <si>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</si>
  <si>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</si>
  <si>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</si>
  <si>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</si>
  <si>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</si>
  <si>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</si>
  <si>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</si>
  <si>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</si>
  <si>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</si>
  <si>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</si>
  <si>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</si>
  <si>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</si>
  <si>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</si>
  <si>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</si>
  <si>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</si>
  <si>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</si>
  <si>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</si>
  <si>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</si>
  <si>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</si>
  <si>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</si>
  <si>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</si>
  <si>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</si>
  <si>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</si>
  <si>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</si>
  <si>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</si>
  <si>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</si>
  <si>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</si>
  <si>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</si>
  <si>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</si>
  <si>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</si>
  <si>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</si>
  <si>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</si>
  <si>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</si>
  <si>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</si>
  <si>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</si>
  <si>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</si>
  <si>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</si>
  <si>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</si>
  <si>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</si>
  <si>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</si>
  <si>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</si>
  <si>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</si>
  <si>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</si>
  <si>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</si>
  <si>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</si>
  <si>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</si>
  <si>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</si>
  <si>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</si>
  <si>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</si>
  <si>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</si>
  <si>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</si>
  <si>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</si>
  <si>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</si>
  <si>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</si>
  <si>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</si>
  <si>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</si>
  <si>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</si>
  <si>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</si>
  <si>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</si>
  <si>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</si>
  <si>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</si>
  <si>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</si>
  <si>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</si>
  <si>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</si>
  <si>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</si>
  <si>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</si>
  <si>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</si>
  <si>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</si>
  <si>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</si>
  <si>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</si>
  <si>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</si>
  <si>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</si>
  <si>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</si>
  <si>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</si>
  <si>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</si>
  <si>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</si>
  <si>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</si>
  <si>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</si>
  <si>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</si>
  <si>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</si>
  <si>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</si>
  <si>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</si>
  <si>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</si>
  <si>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</si>
  <si>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</si>
  <si>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</si>
  <si>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</si>
  <si>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</si>
  <si>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</si>
  <si>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</si>
  <si>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</si>
  <si>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</si>
  <si>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</si>
  <si>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</si>
  <si>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</si>
  <si>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</si>
  <si>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</si>
  <si>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</si>
  <si>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</si>
  <si>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</si>
  <si>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</si>
  <si>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</si>
  <si>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</si>
  <si>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</si>
  <si>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</si>
  <si>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</si>
  <si>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</si>
  <si>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</si>
  <si>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</si>
  <si>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</si>
  <si>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</si>
  <si>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</si>
  <si>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</si>
  <si>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</si>
  <si>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</si>
  <si>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</si>
  <si>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</si>
  <si>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</si>
  <si>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</si>
  <si>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</si>
  <si>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</si>
  <si>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</si>
  <si>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</si>
  <si>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</si>
  <si>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</si>
  <si>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</si>
  <si>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</si>
  <si>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</si>
  <si>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</si>
  <si>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</si>
  <si>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</si>
  <si>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</si>
  <si>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</si>
  <si>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</si>
  <si>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</si>
  <si>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</si>
  <si>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</si>
  <si>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</si>
  <si>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</si>
  <si>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</si>
  <si>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</si>
  <si>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</si>
  <si>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</si>
  <si>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</si>
  <si>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</si>
  <si>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</si>
  <si>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</si>
  <si>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</si>
  <si>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</si>
  <si>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</si>
  <si>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</si>
  <si>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</si>
  <si>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</si>
  <si>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</si>
  <si>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</si>
  <si>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</si>
  <si>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</si>
  <si>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</si>
  <si>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</si>
  <si>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</si>
  <si>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</si>
  <si>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</si>
  <si>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</si>
  <si>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</si>
  <si>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</si>
  <si>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</si>
  <si>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</si>
  <si>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</si>
  <si>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</si>
  <si>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</si>
  <si>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</si>
  <si>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</si>
  <si>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</si>
  <si>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</si>
  <si>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</si>
  <si>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</si>
  <si>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</si>
  <si>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</si>
  <si>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</si>
  <si>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</si>
  <si>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</si>
  <si>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</si>
  <si>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</si>
  <si>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</si>
  <si>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</si>
  <si>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</si>
  <si>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</si>
  <si>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</si>
  <si>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</si>
  <si>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</si>
  <si>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</si>
  <si>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</si>
  <si>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</si>
  <si>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</si>
  <si>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</si>
  <si>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</si>
  <si>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</si>
  <si>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</si>
  <si>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</si>
  <si>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</si>
  <si>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</si>
  <si>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</si>
  <si>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</si>
  <si>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</si>
  <si>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</si>
  <si>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</si>
  <si>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</si>
  <si>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</si>
  <si>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</si>
  <si>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</si>
  <si>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</si>
  <si>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</si>
  <si>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</si>
  <si>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</si>
  <si>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</si>
  <si>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</si>
  <si>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</si>
  <si>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</si>
  <si>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</si>
  <si>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</si>
  <si>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</si>
  <si>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</si>
  <si>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</si>
  <si>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</si>
  <si>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</si>
  <si>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</si>
  <si>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</si>
  <si>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</si>
  <si>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</si>
  <si>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</si>
  <si>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</si>
  <si>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</si>
  <si>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</si>
  <si>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</si>
  <si>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</si>
  <si>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</si>
  <si>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</si>
  <si>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</si>
  <si>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</si>
  <si>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</si>
  <si>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</si>
  <si>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</si>
  <si>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</si>
  <si>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</si>
  <si>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</si>
  <si>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</si>
  <si>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</si>
  <si>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</si>
  <si>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</si>
  <si>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</si>
  <si>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</si>
  <si>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</si>
  <si>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</si>
  <si>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</si>
  <si>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</si>
  <si>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</si>
  <si>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</si>
  <si>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</si>
  <si>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</si>
  <si>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</si>
  <si>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</si>
  <si>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</si>
  <si>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</si>
  <si>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</si>
  <si>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</si>
  <si>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</si>
  <si>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</si>
  <si>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</si>
  <si>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</si>
  <si>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</si>
  <si>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</si>
  <si>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</si>
  <si>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</si>
  <si>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</si>
  <si>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</si>
  <si>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</si>
  <si>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</si>
  <si>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</si>
  <si>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</si>
  <si>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</si>
  <si>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</si>
  <si>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</si>
  <si>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</si>
  <si>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</si>
  <si>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</si>
  <si>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</si>
  <si>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</si>
  <si>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</si>
  <si>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</si>
  <si>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</si>
  <si>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</si>
  <si>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</si>
  <si>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</si>
  <si>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</si>
  <si>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</si>
  <si>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</si>
  <si>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</si>
  <si>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</si>
  <si>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</si>
  <si>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</si>
  <si>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</si>
  <si>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</si>
  <si>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</si>
  <si>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</si>
  <si>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</si>
  <si>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</si>
  <si>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</si>
  <si>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</si>
  <si>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</si>
  <si>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</si>
  <si>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</si>
  <si>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</si>
  <si>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</si>
  <si>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</si>
  <si>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</si>
  <si>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</si>
  <si>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</si>
  <si>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</si>
  <si>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</si>
  <si>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</si>
  <si>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</si>
  <si>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</si>
  <si>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</si>
  <si>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</si>
  <si>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</si>
  <si>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</si>
  <si>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</si>
  <si>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</si>
  <si>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</si>
  <si>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</si>
  <si>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</si>
  <si>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</si>
  <si>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</si>
  <si>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</si>
  <si>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</si>
  <si>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</si>
  <si>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</si>
  <si>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</si>
  <si>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</si>
  <si>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</si>
  <si>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</si>
  <si>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</si>
  <si>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</si>
  <si>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</si>
  <si>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</si>
  <si>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</si>
  <si>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</si>
  <si>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</si>
  <si>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</si>
  <si>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</si>
  <si>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</si>
  <si>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</si>
  <si>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</si>
  <si>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</si>
  <si>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</si>
  <si>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</si>
  <si>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</si>
  <si>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</si>
  <si>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</si>
  <si>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</si>
  <si>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</si>
  <si>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</si>
  <si>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</si>
  <si>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</si>
  <si>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</si>
  <si>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</si>
  <si>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</si>
  <si>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</si>
  <si>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</si>
  <si>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</si>
  <si>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</si>
  <si>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</si>
  <si>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</si>
  <si>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</si>
  <si>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</si>
  <si>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</si>
  <si>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</si>
  <si>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</si>
  <si>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</si>
  <si>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</si>
  <si>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</si>
  <si>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</si>
  <si>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</si>
  <si>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</si>
  <si>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</si>
  <si>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</si>
  <si>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</si>
  <si>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</si>
  <si>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</si>
  <si>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</si>
  <si>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</si>
  <si>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</si>
  <si>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</si>
  <si>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</si>
  <si>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</si>
  <si>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</si>
  <si>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</si>
  <si>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</si>
  <si>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</si>
  <si>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</si>
  <si>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</si>
  <si>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</si>
  <si>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</si>
  <si>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</si>
  <si>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</si>
  <si>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</si>
  <si>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</si>
  <si>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</si>
  <si>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</si>
  <si>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</si>
  <si>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</si>
  <si>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</si>
  <si>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</si>
  <si>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</si>
  <si>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</si>
  <si>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</si>
  <si>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</si>
  <si>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</si>
  <si>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</si>
  <si>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</si>
  <si>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</si>
  <si>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</si>
  <si>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</si>
  <si>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</si>
  <si>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</si>
  <si>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</si>
  <si>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</si>
  <si>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</si>
  <si>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</si>
  <si>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</si>
  <si>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</si>
  <si>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</si>
  <si>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</si>
  <si>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</si>
  <si>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</si>
  <si>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</si>
  <si>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</si>
  <si>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</si>
  <si>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</si>
  <si>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</si>
  <si>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</si>
  <si>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</si>
  <si>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</si>
  <si>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</si>
  <si>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</si>
  <si>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</si>
  <si>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</si>
  <si>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</si>
  <si>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</si>
  <si>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</si>
  <si>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</si>
  <si>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</si>
  <si>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</si>
  <si>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</si>
  <si>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</si>
  <si>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</si>
  <si>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</si>
  <si>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</si>
  <si>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</si>
  <si>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</si>
  <si>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</si>
  <si>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</si>
  <si>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</si>
  <si>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</si>
  <si>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</si>
  <si>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</si>
  <si>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</si>
  <si>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</si>
  <si>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</si>
  <si>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</si>
  <si>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</si>
  <si>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</si>
  <si>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</si>
  <si>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</si>
  <si>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</si>
  <si>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</si>
  <si>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</si>
  <si>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</si>
  <si>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</si>
  <si>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</si>
  <si>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</si>
  <si>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</si>
  <si>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</si>
  <si>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</si>
  <si>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</si>
  <si>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</si>
  <si>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</si>
  <si>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</si>
  <si>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</si>
  <si>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</si>
  <si>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</si>
  <si>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</si>
  <si>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</si>
  <si>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</si>
  <si>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</si>
  <si>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</si>
  <si>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</si>
  <si>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</si>
  <si>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</si>
  <si>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</si>
  <si>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</si>
  <si>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</si>
  <si>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</si>
  <si>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</si>
  <si>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</si>
  <si>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</si>
  <si>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</si>
  <si>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</si>
  <si>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</si>
  <si>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</si>
  <si>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</si>
  <si>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</si>
  <si>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</si>
  <si>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</si>
  <si>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</si>
  <si>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</si>
  <si>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</si>
  <si>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</si>
  <si>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</si>
  <si>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</si>
  <si>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</si>
  <si>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</si>
  <si>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</si>
  <si>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</si>
  <si>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</si>
  <si>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</si>
  <si>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</si>
  <si>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</si>
  <si>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</si>
  <si>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</si>
  <si>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</si>
  <si>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</si>
  <si>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</si>
  <si>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</si>
  <si>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</si>
  <si>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</si>
  <si>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</si>
  <si>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</si>
  <si>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</si>
  <si>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</si>
  <si>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</si>
  <si>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</si>
  <si>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</si>
  <si>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</si>
  <si>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</si>
  <si>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</si>
  <si>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</si>
  <si>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</si>
  <si>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</si>
  <si>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</si>
  <si>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</si>
  <si>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</si>
  <si>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</si>
  <si>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</si>
  <si>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</si>
  <si>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</si>
  <si>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</si>
  <si>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</si>
  <si>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</si>
  <si>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</si>
  <si>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</si>
  <si>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</si>
  <si>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</si>
  <si>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</si>
  <si>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</si>
  <si>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</si>
  <si>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</si>
  <si>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</si>
  <si>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</si>
  <si>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</si>
  <si>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</si>
  <si>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</si>
  <si>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</si>
  <si>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</si>
  <si>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</si>
  <si>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</si>
  <si>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</si>
  <si>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</si>
  <si>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</si>
  <si>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</si>
  <si>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</si>
  <si>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</si>
  <si>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</si>
  <si>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</si>
  <si>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</si>
  <si>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</si>
  <si>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</si>
  <si>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</si>
  <si>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</si>
  <si>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</si>
  <si>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</si>
  <si>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</si>
  <si>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</si>
  <si>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</si>
  <si>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</si>
  <si>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</si>
  <si>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</si>
  <si>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</si>
  <si>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</si>
  <si>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</si>
  <si>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</si>
  <si>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</si>
  <si>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</si>
  <si>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</si>
  <si>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</si>
  <si>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</si>
  <si>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</si>
  <si>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</si>
  <si>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</si>
  <si>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</si>
  <si>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</si>
  <si>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</si>
  <si>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</si>
  <si>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</si>
  <si>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</si>
  <si>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</si>
  <si>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</si>
  <si>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</si>
  <si>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</si>
  <si>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</si>
  <si>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</si>
  <si>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</si>
  <si>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</si>
  <si>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</si>
  <si>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</si>
  <si>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</si>
  <si>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</si>
  <si>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</si>
  <si>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</si>
  <si>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</si>
  <si>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</si>
  <si>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</si>
  <si>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</si>
  <si>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</si>
  <si>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</si>
  <si>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</si>
  <si>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</si>
  <si>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</si>
  <si>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</si>
  <si>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</si>
  <si>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</si>
  <si>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</si>
  <si>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</si>
  <si>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</si>
  <si>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</si>
  <si>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</si>
  <si>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</si>
  <si>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</si>
  <si>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</si>
  <si>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</si>
  <si>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</si>
  <si>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</si>
  <si>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</si>
  <si>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</si>
  <si>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</si>
  <si>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</si>
  <si>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</si>
  <si>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</si>
  <si>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</si>
  <si>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</si>
  <si>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</si>
  <si>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</si>
  <si>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</si>
  <si>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</si>
  <si>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</si>
  <si>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</si>
  <si>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</si>
  <si>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</si>
  <si>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</si>
  <si>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</si>
  <si>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</si>
  <si>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</si>
  <si>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</si>
  <si>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</si>
  <si>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</si>
  <si>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</si>
  <si>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</si>
  <si>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</si>
  <si>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</si>
  <si>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</si>
  <si>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</si>
  <si>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</si>
  <si>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</si>
  <si>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</si>
  <si>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</si>
  <si>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</si>
  <si>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</si>
  <si>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</si>
  <si>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</si>
  <si>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</si>
  <si>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</si>
  <si>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</si>
  <si>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</si>
  <si>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</si>
  <si>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</si>
  <si>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</si>
  <si>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</si>
  <si>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</si>
  <si>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</si>
  <si>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</si>
  <si>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</si>
  <si>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</si>
  <si>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</si>
  <si>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</si>
  <si>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</si>
  <si>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</si>
  <si>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</si>
  <si>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</si>
  <si>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</si>
  <si>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</si>
  <si>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</si>
  <si>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</si>
  <si>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</si>
  <si>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</si>
  <si>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</si>
  <si>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</si>
  <si>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</si>
  <si>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</si>
  <si>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</si>
  <si>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</si>
  <si>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</si>
  <si>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</si>
  <si>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</si>
  <si>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</si>
  <si>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</si>
  <si>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</si>
  <si>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</si>
  <si>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</si>
  <si>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</si>
  <si>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</si>
  <si>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</si>
  <si>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</si>
  <si>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</si>
  <si>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</si>
  <si>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</si>
  <si>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</si>
  <si>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</si>
  <si>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</si>
  <si>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</si>
  <si>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</si>
  <si>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</si>
  <si>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</si>
  <si>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</si>
  <si>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</si>
  <si>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</si>
  <si>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</si>
  <si>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</si>
  <si>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</si>
  <si>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</si>
  <si>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</si>
  <si>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</si>
  <si>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</si>
  <si>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</si>
  <si>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</si>
  <si>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</si>
  <si>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</si>
  <si>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</si>
  <si>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</si>
  <si>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</si>
  <si>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</si>
  <si>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</si>
  <si>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</si>
  <si>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</si>
  <si>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</si>
  <si>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</si>
  <si>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</si>
  <si>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</si>
  <si>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</si>
  <si>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</si>
  <si>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</si>
  <si>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</si>
  <si>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</si>
  <si>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</si>
  <si>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</si>
  <si>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</si>
  <si>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</si>
  <si>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</si>
  <si>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</si>
  <si>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</si>
  <si>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</si>
  <si>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</si>
  <si>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</si>
  <si>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</si>
  <si>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</si>
  <si>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</si>
  <si>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</si>
  <si>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</si>
  <si>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</si>
  <si>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</si>
  <si>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</si>
  <si>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</si>
  <si>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</si>
  <si>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</si>
  <si>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</si>
  <si>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</si>
  <si>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</si>
  <si>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</si>
  <si>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</si>
  <si>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</si>
  <si>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</si>
  <si>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</si>
  <si>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</si>
  <si>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</si>
  <si>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</si>
  <si>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</si>
  <si>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</si>
  <si>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</si>
  <si>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</si>
  <si>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</si>
  <si>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</si>
  <si>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</si>
  <si>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</si>
  <si>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</si>
  <si>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</si>
  <si>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</si>
  <si>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</si>
  <si>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</si>
  <si>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</si>
  <si>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</si>
  <si>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</si>
  <si>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</si>
  <si>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</si>
  <si>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</si>
  <si>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</si>
  <si>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</si>
  <si>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</si>
  <si>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</si>
  <si>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</si>
  <si>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</si>
  <si>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</si>
  <si>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</si>
  <si>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</si>
  <si>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</si>
  <si>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</si>
  <si>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</si>
  <si>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</si>
  <si>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</si>
  <si>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</si>
  <si>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</si>
  <si>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</si>
  <si>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</si>
  <si>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</si>
  <si>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</si>
  <si>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</si>
  <si>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</si>
  <si>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</si>
  <si>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</si>
  <si>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</si>
  <si>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</si>
  <si>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</si>
  <si>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</si>
  <si>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</si>
  <si>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</si>
  <si>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</si>
  <si>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</si>
  <si>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</si>
  <si>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</si>
  <si>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</si>
  <si>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</si>
  <si>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</si>
  <si>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</si>
  <si>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</si>
  <si>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</si>
  <si>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</si>
  <si>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</si>
  <si>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</si>
  <si>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</si>
  <si>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</si>
  <si>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</si>
  <si>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</si>
  <si>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</si>
  <si>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</si>
  <si>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</si>
  <si>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</si>
  <si>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</si>
  <si>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</si>
  <si>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</si>
  <si>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</si>
  <si>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</si>
  <si>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</si>
  <si>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</si>
  <si>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</si>
  <si>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</si>
  <si>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</si>
  <si>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</si>
  <si>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</si>
  <si>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</si>
  <si>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</si>
  <si>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</si>
  <si>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</si>
  <si>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</si>
  <si>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</si>
  <si>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</si>
  <si>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</si>
  <si>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</si>
  <si>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</si>
  <si>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</si>
  <si>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</si>
  <si>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</si>
  <si>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</si>
  <si>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</si>
  <si>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</si>
  <si>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</si>
  <si>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</si>
  <si>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</si>
  <si>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</si>
  <si>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</si>
  <si>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</si>
  <si>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</si>
  <si>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</si>
  <si>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</si>
  <si>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</si>
  <si>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</si>
  <si>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</si>
  <si>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</si>
  <si>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</si>
  <si>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</si>
  <si>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</si>
  <si>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</si>
  <si>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</si>
  <si>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</si>
  <si>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</si>
  <si>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</si>
  <si>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</si>
  <si>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</si>
  <si>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</si>
  <si>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</si>
  <si>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</si>
  <si>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</si>
  <si>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</si>
  <si>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</si>
  <si>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</si>
  <si>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</si>
  <si>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</si>
  <si>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</si>
  <si>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</si>
  <si>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</si>
  <si>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</si>
  <si>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</si>
  <si>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</si>
  <si>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</si>
  <si>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</si>
  <si>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</si>
  <si>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</si>
  <si>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</si>
  <si>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</si>
  <si>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</si>
  <si>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</si>
  <si>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</si>
  <si>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</si>
  <si>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</si>
  <si>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</si>
  <si>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</si>
  <si>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</si>
  <si>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</si>
  <si>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</si>
  <si>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</si>
  <si>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</si>
  <si>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</si>
  <si>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</si>
  <si>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</si>
  <si>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</si>
  <si>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</si>
  <si>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</si>
  <si>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</si>
  <si>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</si>
  <si>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</si>
  <si>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</si>
  <si>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</si>
  <si>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</si>
  <si>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</si>
  <si>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</si>
  <si>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</si>
  <si>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</si>
  <si>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</si>
  <si>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</si>
  <si>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</si>
  <si>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</si>
  <si>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</si>
  <si>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</si>
  <si>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</si>
  <si>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</si>
  <si>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</si>
  <si>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</si>
  <si>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</si>
  <si>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</si>
  <si>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</si>
  <si>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</si>
  <si>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</si>
  <si>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</si>
  <si>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</si>
  <si>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</si>
  <si>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</si>
  <si>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</si>
  <si>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</si>
  <si>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</si>
  <si>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</si>
  <si>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</si>
  <si>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</si>
  <si>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</si>
  <si>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</si>
  <si>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</si>
  <si>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</si>
  <si>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</si>
  <si>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</si>
  <si>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</si>
  <si>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</si>
  <si>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</si>
  <si>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</si>
  <si>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</si>
  <si>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</si>
  <si>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</si>
  <si>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</si>
  <si>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</si>
  <si>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</si>
  <si>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</si>
  <si>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</si>
  <si>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</si>
  <si>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</si>
  <si>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</si>
  <si>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</si>
  <si>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</si>
  <si>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</si>
  <si>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</si>
  <si>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</si>
  <si>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</si>
  <si>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</si>
  <si>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</si>
  <si>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</si>
  <si>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</si>
  <si>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</si>
  <si>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</si>
  <si>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</si>
  <si>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</si>
  <si>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</si>
  <si>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</si>
  <si>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</si>
  <si>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</si>
  <si>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</si>
  <si>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</si>
  <si>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</si>
  <si>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</si>
  <si>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</si>
  <si>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</si>
  <si>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</si>
  <si>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</si>
  <si>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</si>
  <si>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</si>
  <si>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</si>
  <si>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</si>
  <si>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</si>
  <si>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</si>
  <si>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</si>
  <si>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</si>
  <si>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</si>
  <si>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</si>
  <si>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</si>
  <si>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</si>
  <si>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</si>
  <si>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</si>
  <si>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</si>
  <si>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</si>
  <si>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</si>
  <si>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</si>
  <si>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</si>
  <si>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</si>
  <si>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</si>
  <si>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</si>
  <si>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</si>
  <si>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</si>
  <si>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</si>
  <si>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</si>
  <si>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</si>
  <si>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</si>
  <si>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</si>
  <si>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</si>
  <si>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</si>
  <si>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</si>
  <si>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</si>
  <si>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</si>
  <si>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</si>
  <si>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</si>
  <si>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</si>
  <si>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</si>
  <si>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</si>
  <si>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</si>
  <si>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</si>
  <si>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</si>
  <si>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</si>
  <si>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</si>
  <si>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</si>
  <si>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</si>
  <si>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</si>
  <si>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</si>
  <si>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</si>
  <si>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</si>
  <si>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</si>
  <si>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</si>
  <si>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</si>
  <si>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</si>
  <si>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</si>
  <si>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</si>
  <si>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</si>
  <si>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</si>
  <si>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</si>
  <si>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</si>
  <si>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</si>
  <si>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</si>
  <si>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</si>
  <si>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</si>
  <si>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</si>
  <si>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</si>
  <si>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</si>
  <si>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</si>
  <si>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</si>
  <si>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</si>
  <si>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</si>
  <si>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</si>
  <si>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</si>
  <si>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</si>
  <si>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</si>
  <si>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</si>
  <si>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</si>
  <si>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</si>
  <si>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</si>
  <si>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</si>
  <si>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</si>
  <si>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</si>
  <si>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</si>
  <si>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</si>
  <si>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</si>
  <si>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</si>
  <si>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</si>
  <si>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</si>
  <si>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</si>
  <si>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</si>
  <si>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</si>
  <si>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</si>
  <si>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</si>
  <si>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</si>
  <si>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</si>
  <si>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</si>
  <si>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</si>
  <si>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</si>
  <si>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</si>
  <si>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</si>
  <si>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</si>
  <si>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</si>
  <si>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</si>
  <si>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</si>
  <si>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</si>
  <si>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</si>
  <si>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</si>
  <si>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</si>
  <si>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</si>
  <si>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</si>
  <si>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</si>
  <si>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</si>
  <si>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</si>
  <si>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</si>
  <si>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</si>
  <si>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</si>
  <si>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</si>
  <si>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</si>
  <si>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</si>
  <si>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</si>
  <si>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</si>
  <si>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</si>
  <si>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</si>
  <si>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</si>
  <si>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</si>
  <si>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</si>
  <si>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</si>
  <si>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</si>
  <si>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</si>
  <si>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</si>
  <si>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</si>
  <si>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</si>
  <si>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</si>
  <si>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</si>
  <si>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</si>
  <si>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</si>
  <si>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</si>
  <si>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</si>
  <si>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</si>
  <si>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</si>
  <si>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</si>
  <si>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</si>
  <si>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</si>
  <si>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</si>
  <si>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</si>
  <si>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</si>
  <si>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</si>
  <si>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</si>
  <si>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</si>
  <si>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</si>
  <si>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</si>
  <si>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</si>
  <si>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</si>
  <si>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</si>
  <si>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</si>
  <si>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</si>
  <si>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</si>
  <si>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</si>
  <si>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</si>
  <si>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</si>
  <si>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</si>
  <si>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</si>
  <si>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</si>
  <si>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</si>
  <si>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</si>
  <si>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</si>
  <si>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</si>
  <si>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</si>
  <si>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</si>
  <si>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</si>
  <si>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</si>
  <si>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</si>
  <si>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</si>
  <si>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</si>
  <si>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</si>
  <si>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</si>
  <si>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</si>
  <si>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</si>
  <si>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</si>
  <si>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</si>
  <si>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</si>
  <si>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</si>
  <si>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</si>
  <si>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</si>
  <si>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</si>
  <si>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</si>
  <si>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</si>
  <si>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</si>
  <si>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</si>
  <si>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</si>
  <si>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</si>
  <si>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</si>
  <si>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</si>
  <si>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</si>
  <si>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</si>
  <si>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</si>
  <si>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</si>
  <si>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</si>
  <si>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</si>
  <si>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</si>
  <si>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</si>
  <si>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</si>
  <si>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</si>
  <si>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</si>
  <si>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</si>
  <si>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</si>
  <si>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</si>
  <si>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</si>
  <si>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</si>
  <si>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</si>
  <si>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</si>
  <si>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</si>
  <si>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</si>
  <si>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</si>
  <si>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</si>
  <si>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</si>
  <si>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</si>
  <si>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</si>
  <si>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</si>
  <si>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</si>
  <si>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</si>
  <si>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</si>
  <si>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</si>
  <si>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</si>
  <si>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</si>
  <si>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</si>
  <si>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</si>
  <si>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</si>
  <si>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</si>
  <si>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</si>
  <si>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</si>
  <si>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</si>
  <si>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</si>
  <si>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</si>
  <si>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</si>
  <si>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</si>
  <si>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</si>
  <si>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</si>
  <si>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</si>
  <si>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</si>
  <si>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</si>
  <si>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</si>
  <si>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</si>
  <si>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</si>
  <si>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</si>
  <si>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</si>
  <si>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</si>
  <si>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</si>
  <si>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</si>
  <si>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</si>
  <si>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</si>
  <si>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</si>
  <si>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</si>
  <si>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</si>
  <si>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</si>
  <si>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</si>
  <si>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</si>
  <si>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</si>
  <si>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</si>
  <si>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</si>
  <si>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</si>
  <si>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</si>
  <si>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</si>
  <si>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</si>
  <si>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</si>
  <si>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</si>
  <si>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</si>
  <si>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</si>
  <si>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</si>
  <si>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</si>
  <si>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</si>
  <si>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</si>
  <si>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</si>
  <si>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</si>
  <si>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</si>
  <si>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</si>
  <si>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</si>
  <si>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</si>
  <si>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</si>
  <si>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</si>
  <si>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</si>
  <si>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</si>
  <si>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</si>
  <si>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</si>
  <si>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</si>
  <si>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</si>
  <si>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</si>
  <si>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</si>
  <si>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</si>
  <si>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</si>
  <si>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</si>
  <si>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</si>
  <si>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</si>
  <si>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</si>
  <si>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</si>
  <si>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</si>
  <si>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</si>
  <si>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</si>
  <si>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</si>
  <si>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</si>
  <si>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</si>
  <si>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</si>
  <si>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</si>
  <si>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</si>
  <si>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</si>
  <si>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</si>
  <si>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</si>
  <si>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</si>
  <si>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</si>
  <si>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</si>
  <si>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</si>
  <si>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</si>
  <si>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</si>
  <si>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</si>
  <si>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</si>
  <si>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</si>
  <si>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</si>
  <si>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</si>
  <si>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</si>
  <si>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</si>
  <si>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</si>
  <si>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</si>
  <si>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</si>
  <si>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</si>
  <si>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</si>
  <si>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</si>
  <si>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</si>
  <si>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</si>
  <si>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</si>
  <si>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</si>
  <si>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</si>
  <si>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</si>
  <si>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</si>
  <si>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</si>
  <si>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</si>
  <si>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</si>
  <si>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</si>
  <si>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</si>
  <si>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</si>
  <si>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</si>
  <si>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</si>
  <si>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</si>
  <si>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</si>
  <si>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</si>
  <si>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</si>
  <si>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</si>
  <si>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</si>
  <si>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</si>
  <si>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</si>
  <si>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</si>
  <si>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</si>
  <si>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</si>
  <si>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</si>
  <si>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</si>
  <si>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</si>
  <si>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</si>
  <si>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</si>
  <si>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</si>
  <si>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</si>
  <si>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</si>
  <si>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</si>
  <si>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</si>
  <si>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</si>
  <si>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</si>
  <si>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</si>
  <si>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</si>
  <si>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</si>
  <si>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</si>
  <si>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</si>
  <si>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</si>
  <si>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</si>
  <si>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</si>
  <si>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</si>
  <si>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</si>
  <si>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</si>
  <si>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</si>
  <si>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</si>
  <si>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</si>
  <si>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</si>
  <si>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</si>
  <si>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</si>
  <si>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</si>
  <si>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</si>
  <si>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</si>
  <si>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</si>
  <si>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</si>
  <si>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</si>
  <si>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</si>
  <si>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</si>
  <si>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</si>
  <si>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</si>
  <si>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</si>
  <si>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</si>
  <si>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</si>
  <si>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</si>
  <si>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</si>
  <si>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</si>
  <si>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</si>
  <si>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</si>
  <si>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</si>
  <si>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</si>
  <si>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</si>
  <si>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</si>
  <si>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</si>
  <si>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</si>
  <si>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</si>
  <si>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</si>
  <si>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</si>
  <si>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</si>
  <si>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</si>
  <si>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</si>
  <si>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</si>
  <si>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</si>
  <si>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</si>
  <si>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</si>
  <si>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</si>
  <si>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</si>
  <si>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</si>
  <si>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</si>
  <si>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</si>
  <si>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</si>
  <si>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</si>
  <si>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</si>
  <si>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</si>
  <si>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</si>
  <si>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</si>
  <si>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</si>
  <si>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</si>
  <si>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</si>
  <si>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</si>
  <si>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</si>
  <si>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</si>
  <si>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</si>
  <si>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</si>
  <si>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</si>
  <si>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</si>
  <si>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</si>
  <si>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</si>
  <si>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</si>
  <si>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</si>
  <si>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</si>
  <si>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</si>
  <si>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</si>
  <si>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</si>
  <si>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</si>
  <si>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</si>
  <si>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</si>
  <si>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</si>
  <si>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</si>
  <si>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</si>
  <si>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</si>
  <si>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</si>
  <si>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</si>
  <si>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</si>
  <si>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</si>
  <si>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</si>
  <si>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</si>
  <si>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</si>
  <si>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</si>
  <si>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</si>
  <si>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</si>
  <si>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</si>
  <si>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</si>
  <si>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</si>
  <si>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</si>
  <si>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</si>
  <si>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</si>
  <si>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</si>
  <si>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</si>
  <si>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</si>
  <si>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</si>
  <si>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</si>
  <si>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</si>
  <si>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</si>
  <si>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</si>
  <si>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</si>
  <si>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</si>
  <si>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</si>
  <si>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</si>
  <si>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</si>
  <si>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</si>
  <si>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</si>
  <si>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</si>
  <si>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</si>
  <si>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</si>
  <si>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</si>
  <si>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</si>
  <si>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</si>
  <si>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</si>
  <si>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</si>
  <si>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</si>
  <si>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</si>
  <si>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</si>
  <si>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</si>
  <si>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</si>
  <si>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</si>
  <si>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</si>
  <si>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</si>
  <si>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</si>
  <si>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</si>
  <si>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</si>
  <si>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</si>
  <si>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</si>
  <si>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</si>
  <si>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</si>
  <si>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</si>
  <si>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</si>
  <si>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</si>
  <si>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</si>
  <si>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</si>
  <si>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</si>
  <si>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</si>
  <si>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</si>
  <si>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</si>
  <si>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</si>
  <si>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</si>
  <si>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</si>
  <si>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</si>
  <si>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</si>
  <si>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</si>
  <si>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</si>
  <si>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</si>
  <si>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</si>
  <si>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</si>
  <si>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</si>
  <si>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</si>
  <si>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</si>
  <si>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</si>
  <si>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</si>
  <si>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</si>
  <si>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</si>
  <si>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</si>
  <si>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</si>
  <si>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</si>
  <si>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</si>
  <si>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</si>
  <si>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</si>
  <si>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</si>
  <si>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</si>
  <si>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</si>
  <si>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</si>
  <si>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</si>
  <si>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</si>
  <si>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</si>
  <si>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</si>
  <si>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</si>
  <si>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</si>
  <si>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</si>
  <si>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</si>
  <si>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</si>
  <si>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</si>
  <si>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</si>
  <si>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</si>
  <si>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</si>
  <si>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</si>
  <si>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</si>
  <si>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</si>
  <si>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</si>
  <si>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</si>
  <si>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</si>
  <si>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</si>
  <si>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</si>
  <si>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</si>
  <si>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</si>
  <si>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</si>
  <si>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</si>
  <si>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</si>
  <si>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</si>
  <si>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</si>
  <si>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</si>
  <si>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</si>
  <si>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</si>
  <si>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</si>
  <si>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</si>
  <si>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</si>
  <si>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</si>
  <si>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</si>
  <si>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</si>
  <si>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</si>
  <si>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</si>
  <si>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</si>
  <si>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</si>
  <si>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</si>
  <si>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</si>
  <si>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</si>
  <si>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</si>
  <si>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</si>
  <si>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</si>
  <si>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</si>
  <si>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</si>
  <si>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</si>
  <si>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</si>
  <si>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</si>
  <si>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</si>
  <si>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</si>
  <si>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</si>
  <si>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</si>
  <si>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</si>
  <si>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</si>
  <si>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</si>
  <si>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</si>
  <si>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</si>
  <si>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</si>
  <si>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</si>
  <si>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</si>
  <si>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</si>
  <si>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</si>
  <si>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</si>
  <si>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</si>
  <si>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</si>
  <si>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</si>
  <si>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</si>
  <si>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</si>
  <si>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</si>
  <si>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</si>
  <si>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</si>
  <si>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</si>
  <si>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</si>
  <si>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</si>
  <si>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</si>
  <si>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</si>
  <si>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</si>
  <si>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</si>
  <si>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</si>
  <si>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</si>
  <si>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</si>
  <si>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</si>
  <si>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</si>
  <si>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</si>
  <si>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</si>
  <si>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</si>
  <si>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</si>
  <si>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</si>
  <si>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</si>
  <si>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</si>
  <si>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</si>
  <si>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</si>
  <si>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</si>
  <si>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</si>
  <si>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</si>
  <si>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</si>
  <si>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</si>
  <si>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</si>
  <si>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</si>
  <si>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</si>
  <si>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</si>
  <si>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</si>
  <si>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</si>
  <si>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</si>
  <si>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</si>
  <si>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</si>
  <si>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</si>
  <si>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</si>
  <si>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</si>
  <si>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</si>
  <si>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</si>
  <si>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</si>
  <si>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</si>
  <si>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</si>
  <si>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</si>
  <si>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</si>
  <si>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</si>
  <si>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</si>
  <si>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</si>
  <si>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</si>
  <si>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</si>
  <si>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</si>
  <si>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</si>
  <si>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</si>
  <si>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</si>
  <si>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</si>
  <si>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</si>
  <si>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</si>
  <si>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</si>
  <si>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</si>
  <si>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</si>
  <si>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</si>
  <si>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</si>
  <si>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</si>
  <si>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</si>
  <si>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</si>
  <si>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</si>
  <si>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</si>
  <si>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</si>
  <si>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</si>
  <si>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</si>
  <si>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</si>
  <si>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</si>
  <si>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</si>
  <si>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</si>
  <si>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</si>
  <si>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</si>
  <si>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</si>
  <si>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</si>
  <si>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</si>
  <si>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</si>
  <si>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</si>
  <si>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</si>
  <si>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</si>
  <si>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</si>
  <si>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</si>
  <si>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</si>
  <si>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</si>
  <si>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</si>
  <si>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</si>
  <si>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</si>
  <si>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</si>
  <si>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</si>
  <si>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</si>
  <si>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</si>
  <si>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</si>
  <si>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</si>
  <si>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</si>
  <si>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</si>
  <si>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</si>
  <si>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</si>
  <si>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</si>
  <si>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</si>
  <si>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</si>
  <si>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</si>
  <si>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</si>
  <si>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</si>
  <si>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</si>
  <si>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</si>
  <si>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</si>
  <si>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</si>
  <si>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</si>
  <si>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</si>
  <si>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</si>
  <si>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</si>
  <si>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</si>
  <si>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</si>
  <si>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</si>
  <si>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</si>
  <si>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</si>
  <si>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</si>
  <si>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</si>
  <si>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</si>
  <si>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</si>
  <si>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</si>
  <si>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</si>
  <si>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</si>
  <si>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</si>
  <si>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</si>
  <si>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</si>
  <si>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</si>
  <si>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</si>
  <si>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</si>
  <si>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</si>
  <si>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</si>
  <si>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</si>
  <si>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</si>
  <si>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</si>
  <si>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</si>
  <si>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</si>
  <si>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</si>
  <si>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</si>
  <si>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</si>
  <si>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</si>
  <si>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</si>
  <si>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</si>
  <si>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</si>
  <si>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</si>
  <si>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</si>
  <si>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</si>
  <si>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</si>
  <si>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</si>
  <si>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</si>
  <si>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</si>
  <si>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</si>
  <si>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</si>
  <si>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</si>
  <si>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</si>
  <si>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</si>
  <si>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</si>
  <si>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</si>
  <si>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</si>
  <si>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</si>
  <si>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</si>
  <si>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</si>
  <si>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</si>
  <si>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</si>
  <si>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</si>
  <si>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</si>
  <si>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</si>
  <si>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</si>
  <si>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</si>
  <si>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</si>
  <si>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</si>
  <si>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</si>
  <si>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</si>
  <si>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</si>
  <si>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</si>
  <si>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</si>
  <si>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</si>
  <si>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</si>
  <si>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</si>
  <si>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</si>
  <si>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</si>
  <si>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</si>
  <si>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</si>
  <si>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</si>
  <si>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</si>
  <si>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</si>
  <si>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</si>
  <si>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</si>
  <si>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</si>
  <si>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</si>
  <si>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</si>
  <si>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</si>
  <si>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</si>
  <si>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</si>
  <si>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</si>
  <si>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</si>
  <si>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</si>
  <si>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</si>
  <si>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</si>
  <si>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</si>
  <si>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</si>
  <si>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</si>
  <si>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</si>
  <si>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</si>
  <si>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</si>
  <si>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</si>
  <si>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</si>
  <si>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</si>
  <si>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</si>
  <si>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</si>
  <si>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</si>
  <si>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</si>
  <si>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</si>
  <si>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</si>
  <si>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</si>
  <si>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</si>
  <si>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</si>
  <si>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</si>
  <si>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</si>
  <si>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</si>
  <si>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</si>
  <si>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</si>
  <si>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</si>
  <si>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</si>
  <si>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</si>
  <si>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</si>
  <si>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</si>
  <si>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</si>
  <si>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</si>
  <si>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</si>
  <si>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</si>
  <si>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</si>
  <si>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</si>
  <si>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</si>
  <si>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</si>
  <si>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</si>
  <si>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</si>
  <si>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</si>
  <si>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</si>
  <si>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</si>
  <si>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</si>
  <si>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</si>
  <si>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</si>
  <si>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</si>
  <si>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</si>
  <si>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</si>
  <si>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</si>
  <si>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</si>
  <si>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</si>
  <si>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</si>
  <si>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</si>
  <si>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</si>
  <si>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</si>
  <si>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</si>
  <si>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</si>
  <si>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</si>
  <si>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</si>
  <si>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</si>
  <si>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</si>
  <si>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</si>
  <si>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</si>
  <si>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</si>
  <si>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</si>
  <si>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</si>
  <si>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</si>
  <si>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</si>
  <si>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</si>
  <si>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</si>
  <si>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</si>
  <si>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</si>
  <si>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</si>
  <si>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</si>
  <si>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</si>
  <si>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</si>
  <si>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</si>
  <si>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</si>
  <si>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</si>
  <si>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</si>
  <si>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</si>
  <si>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</si>
  <si>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</si>
  <si>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</si>
  <si>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</si>
  <si>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</si>
  <si>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</si>
  <si>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</si>
  <si>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</si>
  <si>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</si>
  <si>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</si>
  <si>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</si>
  <si>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</si>
  <si>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</si>
  <si>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</si>
  <si>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</si>
  <si>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</si>
  <si>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</si>
  <si>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</si>
  <si>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</si>
  <si>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</si>
  <si>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</si>
  <si>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</si>
  <si>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</si>
  <si>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</si>
  <si>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</si>
  <si>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</si>
  <si>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</si>
  <si>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</si>
  <si>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</si>
  <si>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</si>
  <si>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</si>
  <si>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</si>
  <si>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</si>
  <si>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</si>
  <si>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</si>
  <si>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</si>
  <si>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</si>
  <si>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</si>
  <si>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</si>
  <si>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</si>
  <si>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</si>
  <si>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</si>
  <si>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</si>
  <si>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</si>
  <si>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</si>
  <si>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</si>
  <si>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</si>
  <si>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</si>
  <si>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</si>
  <si>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</si>
  <si>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</si>
  <si>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</si>
  <si>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</si>
  <si>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</si>
  <si>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</si>
  <si>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</si>
  <si>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</si>
  <si>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</si>
  <si>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</si>
  <si>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</si>
  <si>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</si>
  <si>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</si>
  <si>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</si>
  <si>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</si>
  <si>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</si>
  <si>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</si>
  <si>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</si>
  <si>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</si>
  <si>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</si>
  <si>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</si>
  <si>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</si>
  <si>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</si>
  <si>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</si>
  <si>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</si>
  <si>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</si>
  <si>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</si>
  <si>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</si>
  <si>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</si>
  <si>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</si>
  <si>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</si>
  <si>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</si>
  <si>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</si>
  <si>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</si>
  <si>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</si>
  <si>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</si>
  <si>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</si>
  <si>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</si>
  <si>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</si>
  <si>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</si>
  <si>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</si>
  <si>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</si>
  <si>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</si>
  <si>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</si>
  <si>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</si>
  <si>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</si>
  <si>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</si>
  <si>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</si>
  <si>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</si>
  <si>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</si>
  <si>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</si>
  <si>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</si>
  <si>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</si>
  <si>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</si>
  <si>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</si>
  <si>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</si>
  <si>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</si>
  <si>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</si>
  <si>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</si>
  <si>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</si>
  <si>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</si>
  <si>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</si>
  <si>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</si>
  <si>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</si>
  <si>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</si>
  <si>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</si>
  <si>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</si>
  <si>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</si>
  <si>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</si>
  <si>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</si>
  <si>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</si>
  <si>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</si>
  <si>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</si>
  <si>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</si>
  <si>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</si>
  <si>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</si>
  <si>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</si>
  <si>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</si>
  <si>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</si>
  <si>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</si>
  <si>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</si>
  <si>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</si>
  <si>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</si>
  <si>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</si>
  <si>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</si>
  <si>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</si>
  <si>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</si>
  <si>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</si>
  <si>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</si>
  <si>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</si>
  <si>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</si>
  <si>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</si>
  <si>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</si>
  <si>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</si>
  <si>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</si>
  <si>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</si>
  <si>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</si>
  <si>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</si>
  <si>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</si>
  <si>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</si>
  <si>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</si>
  <si>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</si>
  <si>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</si>
  <si>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</si>
  <si>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</si>
  <si>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</si>
  <si>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</si>
  <si>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</si>
  <si>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</si>
  <si>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</si>
  <si>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</si>
  <si>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</si>
  <si>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</si>
  <si>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</si>
  <si>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</si>
  <si>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</si>
  <si>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</si>
  <si>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</si>
  <si>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</si>
  <si>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</si>
  <si>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</si>
  <si>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</si>
  <si>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</si>
  <si>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</si>
  <si>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</si>
  <si>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</si>
  <si>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</si>
  <si>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</si>
  <si>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</si>
  <si>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</si>
  <si>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</si>
  <si>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</si>
  <si>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</si>
  <si>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</si>
  <si>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</si>
  <si>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</si>
  <si>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</si>
  <si>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</si>
  <si>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</si>
  <si>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</si>
  <si>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</si>
  <si>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</si>
  <si>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</si>
  <si>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</si>
  <si>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</si>
  <si>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</si>
  <si>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</si>
  <si>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</si>
  <si>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</si>
  <si>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</si>
  <si>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</si>
  <si>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</si>
  <si>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</si>
  <si>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</si>
  <si>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</si>
  <si>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</si>
  <si>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</si>
  <si>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</si>
  <si>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</si>
  <si>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</si>
  <si>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</si>
  <si>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</si>
  <si>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</si>
  <si>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</si>
  <si>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</si>
  <si>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</si>
  <si>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</si>
  <si>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</si>
  <si>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</si>
  <si>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</si>
  <si>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</si>
  <si>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</si>
  <si>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</si>
  <si>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</si>
  <si>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</si>
  <si>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</si>
  <si>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</si>
  <si>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</si>
  <si>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</si>
  <si>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</si>
  <si>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</si>
  <si>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</si>
  <si>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</si>
  <si>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</si>
  <si>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</si>
  <si>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</si>
  <si>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</si>
  <si>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</si>
  <si>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</si>
  <si>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</si>
  <si>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</si>
  <si>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</si>
  <si>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</si>
  <si>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</si>
  <si>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</si>
  <si>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</si>
  <si>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</si>
  <si>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</si>
  <si>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</si>
  <si>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</si>
  <si>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</si>
  <si>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</si>
  <si>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</si>
  <si>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</si>
  <si>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</si>
  <si>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</si>
  <si>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</si>
  <si>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</si>
  <si>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</si>
  <si>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</si>
  <si>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</si>
  <si>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</si>
  <si>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</si>
  <si>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</si>
  <si>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</si>
  <si>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</si>
  <si>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</si>
  <si>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</si>
  <si>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</si>
  <si>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</si>
  <si>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</si>
  <si>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</si>
  <si>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</si>
  <si>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</si>
  <si>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</si>
  <si>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</si>
  <si>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</si>
  <si>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</si>
  <si>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</si>
  <si>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</si>
  <si>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</si>
  <si>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</si>
  <si>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</si>
  <si>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</si>
  <si>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</si>
  <si>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</si>
  <si>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</si>
  <si>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</si>
  <si>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</si>
  <si>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</si>
  <si>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</si>
  <si>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</si>
  <si>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</si>
  <si>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</si>
  <si>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</si>
  <si>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</si>
  <si>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</si>
  <si>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</si>
  <si>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</si>
  <si>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</si>
  <si>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</si>
  <si>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</si>
  <si>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</si>
  <si>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</si>
  <si>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</si>
  <si>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</si>
  <si>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</si>
  <si>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</si>
  <si>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</si>
  <si>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</si>
  <si>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</si>
  <si>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</si>
  <si>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</si>
  <si>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</si>
  <si>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</si>
  <si>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</si>
  <si>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</si>
  <si>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</si>
  <si>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</si>
  <si>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</si>
  <si>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</si>
  <si>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</si>
  <si>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</si>
  <si>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</si>
  <si>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</si>
  <si>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</si>
  <si>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</si>
  <si>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</si>
  <si>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</si>
  <si>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</si>
  <si>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</si>
  <si>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</si>
  <si>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</si>
  <si>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</si>
  <si>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</si>
  <si>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</si>
  <si>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</si>
  <si>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</si>
  <si>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</si>
  <si>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</si>
  <si>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</si>
  <si>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</si>
  <si>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</si>
  <si>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</si>
  <si>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</si>
  <si>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</si>
  <si>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</si>
  <si>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</si>
  <si>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</si>
  <si>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</si>
  <si>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</si>
  <si>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</si>
  <si>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</si>
  <si>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</si>
  <si>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</si>
  <si>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</si>
  <si>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</si>
  <si>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</si>
  <si>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</si>
  <si>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</si>
  <si>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</si>
  <si>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</si>
  <si>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</si>
  <si>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</si>
  <si>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</si>
  <si>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</si>
  <si>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</si>
  <si>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</si>
  <si>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</si>
  <si>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</si>
  <si>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</si>
  <si>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</si>
  <si>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</si>
  <si>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</si>
  <si>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</si>
  <si>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</si>
  <si>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</si>
  <si>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</si>
  <si>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</si>
  <si>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</si>
  <si>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</si>
  <si>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</si>
  <si>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</si>
  <si>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</si>
  <si>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</si>
  <si>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</si>
  <si>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</si>
  <si>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</si>
  <si>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</si>
  <si>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</si>
  <si>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</si>
  <si>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</si>
  <si>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</si>
  <si>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</si>
  <si>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</si>
  <si>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</si>
  <si>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</si>
  <si>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</si>
  <si>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</si>
  <si>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</si>
  <si>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</si>
  <si>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</si>
  <si>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</si>
  <si>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</si>
  <si>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</si>
  <si>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</si>
  <si>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</si>
  <si>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</si>
  <si>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</si>
  <si>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</si>
  <si>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</si>
  <si>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</si>
  <si>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</si>
  <si>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</si>
  <si>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</si>
  <si>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</si>
  <si>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</si>
  <si>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</si>
  <si>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</si>
  <si>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</si>
  <si>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</si>
  <si>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</si>
  <si>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</si>
  <si>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</si>
  <si>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</si>
  <si>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</si>
  <si>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</si>
  <si>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</si>
  <si>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</si>
  <si>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</si>
  <si>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</si>
  <si>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</si>
  <si>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</si>
  <si>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</si>
  <si>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</si>
  <si>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</si>
  <si>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</si>
  <si>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</si>
  <si>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</si>
  <si>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</si>
  <si>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</si>
  <si>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</si>
  <si>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</si>
  <si>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</si>
  <si>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</si>
  <si>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</si>
  <si>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</si>
  <si>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</si>
  <si>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</si>
  <si>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</si>
  <si>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</si>
  <si>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</si>
  <si>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</si>
  <si>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</si>
  <si>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</si>
  <si>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</si>
  <si>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</si>
  <si>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</si>
  <si>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</si>
  <si>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</si>
  <si>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</si>
  <si>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</si>
  <si>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</si>
  <si>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</si>
  <si>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</si>
  <si>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</si>
  <si>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</si>
  <si>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</si>
  <si>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</si>
  <si>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</si>
  <si>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</si>
  <si>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</si>
  <si>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</si>
  <si>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</si>
  <si>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</si>
  <si>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</si>
  <si>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</si>
  <si>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</si>
  <si>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</si>
  <si>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</si>
  <si>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</si>
  <si>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</si>
  <si>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</si>
  <si>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</si>
  <si>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</si>
  <si>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</si>
  <si>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</si>
  <si>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</si>
  <si>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</si>
  <si>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</si>
  <si>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</si>
  <si>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</si>
  <si>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</si>
  <si>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</si>
  <si>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</si>
  <si>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</si>
  <si>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</si>
  <si>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</si>
  <si>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</si>
  <si>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</si>
  <si>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</si>
  <si>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</si>
  <si>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</si>
  <si>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</si>
  <si>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</si>
  <si>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</si>
  <si>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</si>
  <si>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</si>
  <si>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</si>
  <si>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</si>
  <si>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</si>
  <si>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</si>
  <si>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</si>
  <si>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</si>
  <si>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</si>
  <si>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</si>
  <si>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</si>
  <si>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</si>
  <si>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</si>
  <si>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</si>
  <si>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</si>
  <si>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</si>
  <si>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</si>
  <si>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</si>
  <si>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</si>
  <si>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</si>
  <si>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</si>
  <si>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</si>
  <si>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</si>
  <si>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</si>
  <si>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</si>
  <si>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</si>
  <si>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</si>
  <si>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</si>
  <si>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</si>
  <si>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</si>
  <si>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</si>
  <si>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</si>
  <si>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</si>
  <si>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</si>
  <si>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</si>
  <si>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</si>
  <si>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</si>
  <si>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</si>
  <si>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</si>
  <si>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</si>
  <si>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</si>
  <si>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</si>
  <si>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</si>
  <si>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</si>
  <si>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</si>
  <si>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</si>
  <si>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</si>
  <si>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</si>
  <si>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</si>
  <si>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</si>
  <si>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</si>
  <si>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</si>
  <si>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</si>
  <si>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</si>
  <si>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</si>
  <si>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</si>
  <si>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</si>
  <si>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</si>
  <si>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</si>
  <si>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</si>
  <si>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</si>
  <si>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</si>
  <si>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</si>
  <si>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</si>
  <si>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</si>
  <si>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</si>
  <si>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</si>
  <si>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</si>
  <si>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</si>
  <si>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</si>
  <si>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</si>
  <si>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</si>
  <si>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</si>
  <si>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</si>
  <si>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</si>
  <si>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</si>
  <si>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</si>
  <si>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</si>
  <si>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</si>
  <si>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</si>
  <si>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</si>
  <si>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</si>
  <si>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</si>
  <si>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</si>
  <si>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</si>
  <si>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</si>
  <si>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</si>
  <si>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</si>
  <si>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</si>
  <si>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</si>
  <si>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</si>
  <si>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</si>
  <si>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</si>
  <si>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</si>
  <si>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</si>
  <si>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</si>
  <si>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</si>
  <si>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</si>
  <si>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</si>
  <si>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</si>
  <si>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</si>
  <si>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</si>
  <si>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</si>
  <si>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</si>
  <si>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</si>
  <si>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</si>
  <si>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</si>
  <si>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</si>
  <si>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</si>
  <si>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</si>
  <si>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</si>
  <si>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</si>
  <si>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</si>
  <si>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</si>
  <si>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</si>
  <si>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</si>
  <si>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</si>
  <si>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</si>
  <si>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</si>
  <si>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</si>
  <si>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</si>
  <si>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</si>
  <si>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</si>
  <si>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</si>
  <si>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</si>
  <si>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</si>
  <si>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</si>
  <si>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</si>
  <si>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</si>
  <si>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</si>
  <si>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</si>
  <si>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</si>
  <si>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</si>
  <si>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</si>
  <si>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</si>
  <si>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</si>
  <si>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</si>
  <si>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</si>
  <si>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</si>
  <si>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</si>
  <si>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</si>
  <si>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</si>
  <si>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</si>
  <si>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</si>
  <si>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</si>
  <si>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</si>
  <si>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</si>
  <si>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</si>
  <si>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</si>
  <si>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</si>
  <si>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</si>
  <si>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</si>
  <si>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</si>
  <si>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</si>
  <si>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</si>
  <si>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</si>
  <si>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</si>
  <si>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</si>
  <si>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</si>
  <si>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</si>
  <si>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</si>
  <si>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</si>
  <si>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</si>
  <si>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</si>
  <si>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</si>
  <si>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</si>
  <si>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</si>
  <si>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</si>
  <si>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</si>
  <si>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</si>
  <si>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</si>
  <si>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</si>
  <si>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</si>
  <si>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</si>
  <si>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</si>
  <si>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</si>
  <si>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</si>
  <si>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</si>
  <si>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</si>
  <si>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</si>
  <si>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</si>
  <si>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</si>
  <si>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</si>
  <si>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</si>
  <si>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</si>
  <si>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</si>
  <si>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</si>
  <si>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</si>
  <si>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</si>
  <si>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</si>
  <si>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</si>
  <si>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</si>
  <si>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</si>
  <si>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</si>
  <si>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</si>
  <si>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</si>
  <si>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</si>
  <si>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</si>
  <si>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</si>
  <si>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</si>
  <si>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</si>
  <si>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</si>
  <si>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</si>
  <si>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</si>
  <si>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</si>
  <si>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</si>
  <si>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</si>
  <si>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</si>
  <si>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</si>
  <si>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</si>
  <si>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</si>
  <si>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</si>
  <si>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</si>
  <si>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</si>
  <si>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</si>
  <si>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</si>
  <si>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</si>
  <si>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</si>
  <si>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</si>
  <si>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</si>
  <si>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</si>
  <si>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</si>
  <si>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</si>
  <si>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</si>
  <si>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</si>
  <si>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</si>
  <si>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</si>
  <si>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</si>
  <si>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</si>
  <si>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</si>
  <si>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</si>
  <si>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</si>
  <si>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</si>
  <si>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</si>
  <si>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</si>
  <si>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</si>
  <si>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</si>
  <si>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</si>
  <si>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</si>
  <si>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</si>
  <si>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</si>
  <si>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</si>
  <si>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</si>
  <si>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</si>
  <si>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</si>
  <si>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</si>
  <si>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</si>
  <si>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</si>
  <si>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</si>
  <si>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</si>
  <si>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</si>
  <si>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</si>
  <si>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</si>
  <si>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</si>
  <si>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</si>
  <si>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</si>
  <si>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</si>
  <si>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</si>
  <si>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</si>
  <si>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</si>
  <si>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</si>
  <si>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</si>
  <si>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</si>
  <si>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</si>
  <si>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</si>
  <si>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</si>
  <si>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</si>
  <si>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</si>
  <si>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</si>
  <si>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</si>
  <si>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</si>
  <si>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</si>
  <si>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</si>
  <si>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</si>
  <si>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</si>
  <si>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</si>
  <si>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</si>
  <si>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</si>
  <si>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</si>
  <si>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</si>
  <si>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</si>
  <si>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</si>
  <si>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</si>
  <si>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</si>
  <si>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</si>
  <si>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</si>
  <si>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</si>
  <si>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</si>
  <si>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</si>
  <si>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</si>
  <si>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</si>
  <si>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</si>
  <si>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</si>
  <si>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</si>
  <si>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</si>
  <si>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</si>
  <si>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</si>
  <si>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</si>
  <si>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</si>
  <si>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</si>
  <si>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</si>
  <si>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</si>
  <si>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</si>
  <si>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</si>
  <si>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</si>
  <si>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</si>
  <si>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</si>
  <si>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</si>
  <si>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</si>
  <si>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</si>
  <si>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</si>
  <si>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</si>
  <si>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</si>
  <si>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</si>
  <si>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</si>
  <si>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</si>
  <si>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</si>
  <si>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</si>
  <si>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</si>
  <si>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</si>
  <si>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</si>
  <si>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</si>
  <si>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</si>
  <si>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</si>
  <si>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</si>
  <si>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</si>
  <si>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</si>
  <si>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</si>
  <si>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</si>
  <si>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</si>
  <si>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</si>
  <si>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</si>
  <si>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</si>
  <si>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</si>
  <si>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</si>
  <si>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</si>
  <si>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</si>
  <si>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</si>
  <si>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</si>
  <si>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</si>
  <si>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</si>
  <si>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</si>
  <si>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</si>
  <si>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</si>
  <si>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</si>
  <si>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</si>
  <si>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</si>
  <si>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</si>
  <si>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</si>
  <si>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</si>
  <si>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</si>
  <si>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</si>
  <si>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</si>
  <si>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</si>
  <si>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</si>
  <si>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</si>
  <si>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</si>
  <si>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</si>
  <si>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</si>
  <si>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</si>
  <si>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</si>
  <si>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</si>
  <si>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</si>
  <si>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</si>
  <si>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</si>
  <si>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</si>
  <si>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</si>
  <si>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</si>
  <si>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</si>
  <si>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</si>
  <si>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</si>
  <si>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</si>
  <si>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</si>
  <si>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</si>
  <si>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</si>
  <si>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</si>
  <si>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</si>
  <si>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</si>
  <si>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</si>
  <si>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</si>
  <si>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</si>
  <si>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</si>
  <si>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</si>
  <si>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</si>
  <si>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</si>
  <si>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</si>
  <si>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</si>
  <si>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</si>
  <si>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</si>
  <si>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</si>
  <si>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</si>
  <si>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</si>
  <si>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</si>
  <si>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</si>
  <si>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</si>
  <si>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</si>
  <si>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</si>
  <si>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</si>
  <si>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</si>
  <si>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</si>
  <si>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</si>
  <si>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</si>
  <si>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</si>
  <si>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</si>
  <si>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</si>
  <si>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</si>
  <si>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</si>
  <si>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</si>
  <si>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</si>
  <si>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</si>
  <si>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</si>
  <si>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</si>
  <si>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</si>
  <si>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</si>
  <si>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</si>
  <si>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</si>
  <si>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</si>
  <si>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</si>
  <si>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</si>
  <si>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</si>
  <si>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</si>
  <si>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</si>
  <si>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</si>
  <si>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</si>
  <si>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</si>
  <si>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</si>
  <si>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</si>
  <si>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</si>
  <si>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</si>
  <si>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</si>
  <si>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</si>
  <si>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</si>
  <si>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</si>
  <si>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</si>
  <si>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</si>
  <si>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</si>
  <si>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</si>
  <si>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</si>
  <si>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</si>
  <si>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</si>
  <si>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</si>
  <si>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</si>
  <si>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</si>
  <si>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</si>
  <si>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</si>
  <si>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</si>
  <si>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</si>
  <si>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</si>
  <si>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</si>
  <si>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</si>
  <si>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</si>
  <si>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</si>
  <si>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</si>
  <si>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</si>
  <si>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</si>
  <si>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</si>
  <si>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</si>
  <si>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</si>
  <si>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</si>
  <si>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</si>
  <si>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</si>
  <si>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</si>
  <si>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</si>
  <si>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</si>
  <si>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</si>
  <si>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</si>
  <si>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</si>
  <si>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</si>
  <si>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</si>
  <si>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</si>
  <si>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</si>
  <si>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</si>
  <si>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</si>
  <si>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</si>
  <si>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</si>
  <si>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</si>
  <si>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</si>
  <si>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</si>
  <si>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</si>
  <si>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</si>
  <si>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</si>
  <si>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</si>
  <si>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</si>
  <si>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</si>
  <si>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</si>
  <si>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</si>
  <si>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</si>
  <si>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</si>
  <si>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</si>
  <si>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</si>
  <si>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</si>
  <si>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</si>
  <si>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</si>
  <si>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</si>
  <si>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</si>
  <si>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</si>
  <si>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</si>
  <si>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</si>
  <si>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</si>
  <si>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</si>
  <si>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</si>
  <si>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</si>
  <si>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</si>
  <si>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</si>
  <si>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</si>
  <si>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</si>
  <si>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</si>
  <si>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</si>
  <si>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</si>
  <si>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</si>
  <si>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</si>
  <si>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</si>
  <si>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</si>
  <si>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</si>
  <si>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</si>
  <si>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</si>
  <si>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</si>
  <si>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</si>
  <si>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</si>
  <si>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</si>
  <si>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</si>
  <si>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</si>
  <si>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</si>
  <si>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</si>
  <si>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</si>
  <si>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</si>
  <si>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</si>
  <si>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</si>
  <si>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</si>
  <si>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</si>
  <si>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</si>
  <si>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</si>
  <si>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</si>
  <si>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</si>
  <si>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</si>
  <si>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</si>
  <si>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</si>
  <si>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</si>
  <si>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</si>
  <si>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</si>
  <si>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</si>
  <si>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</si>
  <si>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</si>
  <si>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</si>
  <si>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</si>
  <si>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</si>
  <si>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</si>
  <si>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</si>
  <si>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</si>
  <si>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</si>
  <si>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</si>
  <si>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</si>
  <si>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</si>
  <si>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</si>
  <si>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</si>
  <si>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</si>
  <si>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</si>
  <si>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</si>
  <si>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</si>
  <si>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</si>
  <si>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</si>
  <si>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</si>
  <si>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</si>
  <si>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</si>
  <si>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</si>
  <si>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</si>
  <si>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</si>
  <si>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</si>
  <si>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</si>
  <si>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</si>
  <si>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</si>
  <si>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</si>
  <si>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</si>
  <si>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</si>
  <si>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</si>
  <si>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</si>
  <si>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</si>
  <si>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</si>
  <si>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</si>
  <si>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</si>
  <si>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</si>
  <si>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</si>
  <si>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</si>
  <si>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</si>
  <si>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</si>
  <si>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</si>
  <si>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</si>
  <si>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</si>
  <si>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</si>
  <si>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</si>
  <si>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</si>
  <si>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</si>
  <si>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</si>
  <si>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</si>
  <si>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</si>
  <si>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</si>
  <si>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</si>
  <si>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</si>
  <si>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</si>
  <si>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</si>
  <si>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</si>
  <si>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</si>
  <si>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</si>
  <si>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</si>
  <si>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</si>
  <si>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</si>
  <si>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</si>
  <si>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</si>
  <si>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</si>
  <si>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</si>
  <si>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</si>
  <si>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</si>
  <si>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</si>
  <si>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</si>
  <si>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</si>
  <si>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</si>
  <si>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</si>
  <si>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</si>
  <si>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</si>
  <si>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</si>
  <si>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</si>
  <si>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</si>
  <si>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</si>
  <si>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</si>
  <si>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</si>
  <si>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</si>
  <si>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</si>
  <si>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</si>
  <si>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</si>
  <si>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</si>
  <si>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</si>
  <si>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</si>
  <si>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</si>
  <si>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</si>
  <si>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</si>
  <si>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</si>
  <si>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</si>
  <si>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</si>
  <si>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</si>
  <si>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</si>
  <si>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</si>
  <si>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</si>
  <si>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</si>
  <si>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</si>
  <si>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</si>
  <si>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</si>
  <si>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</si>
  <si>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</si>
  <si>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</si>
  <si>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</si>
  <si>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</si>
  <si>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</si>
  <si>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</si>
  <si>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</si>
  <si>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</si>
  <si>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</si>
  <si>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</si>
  <si>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</si>
  <si>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</si>
  <si>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</si>
  <si>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</si>
  <si>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</si>
  <si>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</si>
  <si>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</si>
  <si>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</si>
  <si>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</si>
  <si>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</si>
  <si>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</si>
  <si>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</si>
  <si>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</si>
  <si>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</si>
  <si>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</si>
  <si>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</si>
  <si>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</si>
  <si>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</si>
  <si>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</si>
  <si>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</si>
  <si>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</si>
  <si>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</si>
  <si>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</si>
  <si>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</si>
  <si>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</si>
  <si>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</si>
  <si>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</si>
  <si>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</si>
  <si>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</si>
  <si>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</si>
  <si>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</si>
  <si>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</si>
  <si>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</si>
  <si>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</si>
  <si>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</si>
  <si>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</si>
  <si>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</si>
  <si>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</si>
  <si>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</si>
  <si>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</si>
  <si>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</si>
  <si>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</si>
  <si>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</si>
  <si>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</si>
  <si>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</si>
  <si>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</si>
  <si>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</si>
  <si>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</si>
  <si>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</si>
  <si>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</si>
  <si>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</si>
  <si>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</si>
  <si>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</si>
  <si>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</si>
  <si>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</si>
  <si>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</si>
  <si>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</si>
  <si>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</si>
  <si>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</si>
  <si>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</si>
  <si>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</si>
  <si>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</si>
  <si>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</si>
  <si>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</si>
  <si>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</si>
  <si>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</si>
  <si>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</si>
  <si>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</si>
  <si>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</si>
  <si>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</si>
  <si>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</si>
  <si>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</si>
  <si>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</si>
  <si>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</si>
  <si>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</si>
  <si>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</si>
  <si>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</si>
  <si>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</si>
  <si>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</si>
  <si>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</si>
  <si>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</si>
  <si>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</si>
  <si>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</si>
  <si>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</si>
  <si>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</si>
  <si>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</si>
  <si>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</si>
  <si>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</si>
  <si>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</si>
  <si>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</si>
  <si>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</si>
  <si>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</si>
  <si>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</si>
  <si>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</si>
  <si>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</si>
  <si>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</si>
  <si>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</si>
  <si>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</si>
  <si>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</si>
  <si>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</si>
  <si>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</si>
  <si>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</si>
  <si>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</si>
  <si>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</si>
  <si>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</si>
  <si>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</si>
  <si>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</si>
  <si>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</si>
  <si>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</si>
  <si>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</si>
  <si>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</si>
  <si>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</si>
  <si>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</si>
  <si>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</si>
  <si>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</si>
  <si>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</si>
  <si>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</si>
  <si>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</si>
  <si>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</si>
  <si>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</si>
  <si>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</si>
  <si>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</si>
  <si>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</si>
  <si>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</si>
  <si>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</si>
  <si>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</si>
  <si>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</si>
  <si>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</si>
  <si>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</si>
  <si>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</si>
  <si>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</si>
  <si>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</si>
  <si>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</si>
  <si>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</si>
  <si>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</si>
  <si>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</si>
  <si>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</si>
  <si>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</si>
  <si>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</si>
  <si>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</si>
  <si>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</si>
  <si>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</si>
  <si>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</si>
  <si>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</si>
  <si>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</si>
  <si>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</si>
  <si>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</si>
  <si>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</si>
  <si>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</si>
  <si>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</si>
  <si>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</si>
  <si>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</si>
  <si>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</si>
  <si>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</si>
  <si>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</si>
  <si>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</si>
  <si>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</si>
  <si>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</si>
  <si>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</si>
  <si>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</si>
  <si>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</si>
  <si>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</si>
  <si>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</si>
  <si>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</si>
  <si>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</si>
  <si>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</si>
  <si>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</si>
  <si>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</si>
  <si>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</si>
  <si>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</si>
  <si>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</si>
  <si>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</si>
  <si>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</si>
  <si>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</si>
  <si>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</si>
  <si>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</si>
  <si>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</si>
  <si>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</si>
  <si>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</si>
  <si>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</si>
  <si>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</si>
  <si>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</si>
  <si>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</si>
  <si>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</si>
  <si>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</si>
  <si>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</si>
  <si>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</si>
  <si>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</si>
  <si>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</si>
  <si>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</si>
  <si>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</si>
  <si>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</si>
  <si>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</si>
  <si>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</si>
  <si>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</si>
  <si>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</si>
  <si>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</si>
  <si>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</si>
  <si>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</si>
  <si>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</si>
  <si>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</si>
  <si>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</si>
  <si>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</si>
  <si>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</si>
  <si>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</si>
  <si>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</si>
  <si>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</si>
  <si>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</si>
  <si>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</si>
  <si>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</si>
  <si>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</si>
  <si>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</si>
  <si>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</si>
  <si>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</si>
  <si>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</si>
  <si>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</si>
  <si>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</si>
  <si>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</si>
  <si>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</si>
  <si>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</si>
  <si>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</si>
  <si>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</si>
  <si>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</si>
  <si>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</si>
  <si>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</si>
  <si>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</si>
  <si>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</si>
  <si>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</si>
  <si>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</si>
  <si>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</si>
  <si>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</si>
  <si>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</si>
  <si>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</si>
  <si>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</si>
  <si>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</si>
  <si>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</si>
  <si>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</si>
  <si>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</si>
  <si>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</si>
  <si>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</si>
  <si>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</si>
  <si>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</si>
  <si>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</si>
  <si>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</si>
  <si>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</si>
  <si>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</si>
  <si>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</si>
  <si>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</si>
  <si>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</si>
  <si>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</si>
  <si>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</si>
  <si>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</si>
  <si>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</si>
  <si>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</si>
  <si>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</si>
  <si>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</si>
  <si>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</si>
  <si>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</si>
  <si>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</si>
  <si>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</si>
  <si>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</si>
  <si>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</si>
  <si>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</si>
  <si>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</si>
  <si>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</si>
  <si>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</si>
  <si>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</si>
  <si>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</si>
  <si>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</si>
  <si>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</si>
  <si>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</si>
  <si>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</si>
  <si>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</si>
  <si>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</si>
  <si>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</si>
  <si>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</si>
  <si>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</si>
  <si>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</si>
  <si>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</si>
  <si>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</si>
  <si>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</si>
  <si>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</si>
  <si>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</si>
  <si>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</si>
  <si>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</si>
  <si>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</si>
  <si>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</si>
  <si>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</si>
  <si>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</si>
  <si>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</si>
  <si>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</si>
  <si>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</si>
  <si>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</si>
  <si>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</si>
  <si>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</si>
  <si>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</si>
  <si>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</si>
  <si>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</si>
  <si>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</si>
  <si>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</si>
  <si>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</si>
  <si>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</si>
  <si>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</si>
  <si>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</si>
  <si>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</si>
  <si>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</si>
  <si>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</si>
  <si>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</si>
  <si>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</si>
  <si>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</si>
  <si>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</si>
  <si>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</si>
  <si>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</si>
  <si>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</si>
  <si>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</si>
  <si>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</si>
  <si>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</si>
  <si>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</si>
  <si>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</si>
  <si>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</si>
  <si>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</si>
  <si>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</si>
  <si>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</si>
  <si>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</si>
  <si>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</si>
  <si>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</si>
  <si>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</si>
  <si>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</si>
  <si>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</si>
  <si>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</si>
  <si>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</si>
  <si>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</si>
  <si>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</si>
  <si>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</si>
  <si>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</si>
  <si>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</si>
  <si>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</si>
  <si>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</si>
  <si>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</si>
  <si>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</si>
  <si>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</si>
  <si>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</si>
  <si>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</si>
  <si>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</si>
  <si>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</si>
  <si>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</si>
  <si>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</si>
  <si>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</si>
  <si>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</si>
  <si>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</si>
  <si>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</si>
  <si>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</si>
  <si>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</si>
  <si>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</si>
  <si>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</si>
  <si>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</si>
  <si>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</si>
  <si>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</si>
  <si>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</si>
  <si>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</si>
  <si>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</si>
  <si>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</si>
  <si>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</si>
  <si>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</si>
  <si>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</si>
  <si>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</si>
  <si>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</si>
  <si>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</si>
  <si>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</si>
  <si>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</si>
  <si>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</si>
  <si>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</si>
  <si>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</si>
  <si>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</si>
  <si>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</si>
  <si>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</si>
  <si>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</si>
  <si>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</si>
  <si>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</si>
  <si>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</si>
  <si>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</si>
  <si>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</si>
  <si>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</si>
  <si>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</si>
  <si>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</si>
  <si>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</si>
  <si>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</si>
  <si>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</si>
  <si>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</si>
  <si>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</si>
  <si>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</si>
  <si>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</si>
  <si>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</si>
  <si>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</si>
  <si>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</si>
  <si>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</si>
  <si>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</si>
  <si>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</si>
  <si>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</si>
  <si>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</si>
  <si>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</si>
  <si>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</si>
  <si>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</si>
  <si>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</si>
  <si>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</si>
  <si>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</si>
  <si>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</si>
  <si>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</si>
  <si>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</si>
  <si>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</si>
  <si>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</si>
  <si>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</si>
  <si>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</si>
  <si>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</si>
  <si>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</si>
  <si>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</si>
  <si>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</si>
  <si>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</si>
  <si>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</si>
  <si>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</si>
  <si>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</si>
  <si>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</si>
  <si>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</si>
  <si>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</si>
  <si>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</si>
  <si>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</si>
  <si>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</si>
  <si>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</si>
  <si>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</si>
  <si>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</si>
  <si>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</si>
  <si>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</si>
  <si>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</si>
  <si>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</si>
  <si>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</si>
  <si>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</si>
  <si>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</si>
  <si>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</si>
  <si>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</si>
  <si>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</si>
  <si>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</si>
  <si>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</si>
  <si>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</si>
  <si>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</si>
  <si>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</si>
  <si>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</si>
  <si>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</si>
  <si>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</si>
  <si>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</si>
  <si>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</si>
  <si>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</si>
  <si>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</si>
  <si>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</si>
  <si>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</si>
  <si>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</si>
  <si>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</si>
  <si>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</si>
  <si>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</si>
  <si>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</si>
  <si>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</si>
  <si>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</si>
  <si>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</si>
  <si>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</si>
  <si>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</si>
  <si>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</si>
  <si>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</si>
  <si>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</si>
  <si>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</si>
  <si>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</si>
  <si>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</si>
  <si>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</si>
  <si>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</si>
  <si>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</si>
  <si>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</si>
  <si>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</si>
  <si>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</si>
  <si>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</si>
  <si>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</si>
  <si>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</si>
  <si>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</si>
  <si>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</si>
  <si>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</si>
  <si>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</si>
  <si>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</si>
  <si>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</si>
  <si>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</si>
  <si>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</si>
  <si>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</si>
  <si>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</si>
  <si>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</si>
  <si>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</si>
  <si>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</si>
  <si>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</si>
  <si>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</si>
  <si>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</si>
  <si>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</si>
  <si>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</si>
  <si>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</si>
  <si>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</si>
  <si>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</si>
  <si>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</si>
  <si>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</si>
  <si>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</si>
  <si>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</si>
  <si>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</si>
  <si>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</si>
  <si>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</si>
  <si>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</si>
  <si>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</si>
  <si>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</si>
  <si>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</si>
  <si>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</si>
  <si>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</si>
  <si>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</si>
  <si>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</si>
  <si>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</si>
  <si>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</si>
  <si>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</si>
  <si>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</si>
  <si>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</si>
  <si>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</si>
  <si>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</si>
  <si>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</si>
  <si>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</si>
  <si>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</si>
  <si>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</si>
  <si>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</si>
  <si>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</si>
  <si>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</si>
  <si>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</si>
  <si>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</si>
  <si>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</si>
  <si>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</si>
  <si>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</si>
  <si>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</si>
  <si>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</si>
  <si>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</si>
  <si>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</si>
  <si>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</si>
  <si>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</si>
  <si>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</si>
  <si>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</si>
  <si>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</si>
  <si>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</si>
  <si>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</si>
  <si>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</si>
  <si>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</si>
  <si>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</si>
  <si>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</si>
  <si>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</si>
  <si>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</si>
  <si>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</si>
  <si>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</si>
  <si>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</si>
  <si>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</si>
  <si>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</si>
  <si>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</si>
  <si>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</si>
  <si>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</si>
  <si>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</si>
  <si>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</si>
  <si>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</si>
  <si>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</si>
  <si>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</si>
  <si>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</si>
  <si>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</si>
  <si>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</si>
  <si>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</si>
  <si>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</si>
  <si>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</si>
  <si>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</si>
  <si>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</si>
  <si>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</si>
  <si>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</si>
  <si>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</si>
  <si>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</si>
  <si>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</si>
  <si>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</si>
  <si>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</si>
  <si>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</si>
  <si>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</si>
  <si>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</si>
  <si>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</si>
  <si>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</si>
  <si>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</si>
  <si>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</si>
  <si>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</si>
  <si>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</si>
  <si>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</si>
  <si>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</si>
  <si>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</si>
  <si>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</si>
  <si>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</si>
  <si>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</si>
  <si>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</si>
  <si>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</si>
  <si>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</si>
  <si>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</si>
  <si>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</si>
  <si>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</si>
  <si>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</si>
  <si>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</si>
  <si>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</si>
  <si>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</si>
  <si>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</si>
  <si>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</si>
  <si>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</si>
  <si>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</si>
  <si>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</si>
  <si>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</si>
  <si>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</si>
  <si>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</si>
  <si>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</si>
  <si>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</si>
  <si>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</si>
  <si>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</si>
  <si>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</si>
  <si>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</si>
  <si>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</si>
  <si>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</si>
  <si>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</si>
  <si>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</si>
  <si>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</si>
  <si>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</si>
  <si>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</si>
  <si>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</si>
  <si>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</si>
  <si>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</si>
  <si>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</si>
  <si>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</si>
  <si>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</si>
  <si>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</si>
  <si>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</si>
  <si>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</si>
  <si>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</si>
  <si>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</si>
  <si>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</si>
  <si>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</si>
  <si>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</si>
  <si>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</si>
  <si>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</si>
  <si>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</si>
  <si>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</si>
  <si>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</si>
  <si>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</si>
  <si>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</si>
  <si>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</si>
  <si>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</si>
  <si>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</si>
  <si>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</si>
  <si>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</si>
  <si>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</si>
  <si>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</si>
  <si>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</si>
  <si>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</si>
  <si>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</si>
  <si>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</si>
  <si>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</si>
  <si>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</si>
  <si>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</si>
  <si>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</si>
  <si>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</si>
  <si>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</si>
  <si>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</si>
  <si>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</si>
  <si>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</si>
  <si>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</si>
  <si>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</si>
  <si>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</si>
  <si>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</si>
  <si>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</si>
  <si>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</si>
  <si>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</si>
  <si>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</si>
  <si>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</si>
  <si>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</si>
  <si>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</si>
  <si>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</si>
  <si>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</si>
  <si>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</si>
  <si>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</si>
  <si>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</si>
  <si>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</si>
  <si>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</si>
  <si>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</si>
  <si>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</si>
  <si>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</si>
  <si>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</si>
  <si>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</si>
  <si>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</si>
  <si>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</si>
  <si>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</si>
  <si>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</si>
  <si>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</si>
  <si>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</si>
  <si>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</si>
  <si>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</si>
  <si>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</si>
  <si>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</si>
  <si>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</si>
  <si>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</si>
  <si>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</si>
  <si>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</si>
  <si>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</si>
  <si>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</si>
  <si>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</si>
  <si>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</si>
  <si>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</si>
  <si>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</si>
  <si>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</si>
  <si>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</si>
  <si>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</si>
  <si>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</si>
  <si>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</si>
  <si>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</si>
  <si>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</si>
  <si>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</si>
  <si>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</si>
  <si>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</si>
  <si>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</si>
  <si>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</si>
  <si>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</si>
  <si>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</si>
  <si>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</si>
  <si>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</si>
  <si>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</si>
  <si>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</si>
  <si>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</si>
  <si>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</si>
  <si>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</si>
  <si>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</si>
  <si>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</si>
  <si>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</si>
  <si>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</si>
  <si>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</si>
  <si>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</si>
  <si>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</si>
  <si>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</si>
  <si>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</si>
  <si>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</si>
  <si>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</si>
  <si>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</si>
  <si>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</si>
  <si>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</si>
  <si>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</si>
  <si>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</si>
  <si>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</si>
  <si>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</si>
  <si>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</si>
  <si>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</si>
  <si>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</si>
  <si>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</si>
  <si>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</si>
  <si>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</si>
  <si>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</si>
  <si>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</si>
  <si>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</si>
  <si>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</si>
  <si>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</si>
  <si>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</si>
  <si>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</si>
  <si>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</si>
  <si>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</si>
  <si>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</si>
  <si>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</si>
  <si>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</si>
  <si>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</si>
  <si>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</si>
  <si>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</si>
  <si>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</si>
  <si>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</si>
  <si>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</si>
  <si>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</si>
  <si>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</si>
  <si>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</si>
  <si>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</si>
  <si>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</si>
  <si>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</si>
  <si>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</si>
  <si>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</si>
  <si>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</si>
  <si>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</si>
  <si>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</si>
  <si>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</si>
  <si>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</si>
  <si>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</si>
  <si>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</si>
  <si>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</si>
  <si>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</si>
  <si>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</si>
  <si>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</si>
  <si>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</si>
  <si>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</si>
  <si>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</si>
  <si>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</si>
  <si>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</si>
  <si>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</si>
  <si>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</si>
  <si>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</si>
  <si>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</si>
  <si>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</si>
  <si>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</si>
  <si>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</si>
  <si>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</si>
  <si>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</si>
  <si>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</si>
  <si>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</si>
  <si>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</si>
  <si>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</si>
  <si>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</si>
  <si>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</si>
  <si>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</si>
  <si>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</si>
  <si>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</si>
  <si>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</si>
  <si>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</si>
  <si>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</si>
  <si>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</si>
  <si>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</si>
  <si>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</si>
  <si>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</si>
  <si>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</si>
  <si>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</si>
  <si>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</si>
  <si>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</si>
  <si>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</si>
  <si>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</si>
  <si>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</si>
  <si>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</si>
  <si>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</si>
  <si>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</si>
  <si>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</si>
  <si>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</si>
  <si>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</si>
  <si>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</si>
  <si>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</si>
  <si>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</si>
  <si>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</si>
  <si>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</si>
  <si>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</si>
  <si>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</si>
  <si>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</si>
  <si>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</si>
  <si>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</si>
  <si>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</si>
  <si>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</si>
  <si>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</si>
  <si>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</si>
  <si>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</si>
  <si>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</si>
  <si>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</si>
  <si>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</si>
  <si>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</si>
  <si>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</si>
  <si>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</si>
  <si>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</si>
  <si>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</si>
  <si>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</si>
  <si>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</si>
  <si>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</si>
  <si>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</si>
  <si>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</si>
  <si>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</si>
  <si>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</si>
  <si>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</si>
  <si>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</si>
  <si>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</si>
  <si>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</si>
  <si>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</si>
  <si>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</si>
  <si>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</si>
  <si>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</si>
  <si>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</si>
  <si>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</si>
  <si>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</si>
  <si>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</si>
  <si>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</si>
  <si>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</si>
  <si>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</si>
  <si>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</si>
  <si>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</si>
  <si>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</si>
  <si>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</si>
  <si>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</si>
  <si>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</si>
  <si>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</si>
  <si>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</si>
  <si>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</si>
  <si>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</si>
  <si>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</si>
  <si>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</si>
  <si>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</si>
  <si>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</si>
  <si>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</si>
  <si>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</si>
  <si>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</si>
  <si>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</si>
  <si>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</si>
  <si>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</si>
  <si>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</si>
  <si>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</si>
  <si>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</si>
  <si>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</si>
  <si>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</si>
  <si>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</si>
  <si>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</si>
  <si>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</si>
  <si>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</si>
  <si>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</si>
  <si>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</si>
  <si>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</si>
  <si>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</si>
  <si>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</si>
  <si>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</si>
  <si>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</si>
  <si>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</si>
  <si>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</si>
  <si>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</si>
  <si>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</si>
  <si>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</si>
  <si>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</si>
  <si>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</si>
  <si>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</si>
  <si>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</si>
  <si>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</si>
  <si>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</si>
  <si>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</si>
  <si>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</si>
  <si>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</si>
  <si>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</si>
  <si>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</si>
  <si>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</si>
  <si>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</si>
  <si>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</si>
  <si>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</si>
  <si>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</si>
  <si>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</si>
  <si>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</si>
  <si>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</si>
  <si>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</si>
  <si>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</si>
  <si>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</si>
  <si>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</si>
  <si>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</si>
  <si>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</si>
  <si>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</si>
  <si>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</si>
  <si>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</si>
  <si>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</si>
  <si>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</si>
  <si>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</si>
  <si>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</si>
  <si>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</si>
  <si>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</si>
  <si>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</si>
  <si>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</si>
  <si>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</si>
  <si>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</si>
  <si>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</si>
  <si>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</si>
  <si>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</si>
  <si>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</si>
  <si>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</si>
  <si>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</si>
  <si>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</si>
  <si>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</si>
  <si>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</si>
  <si>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</si>
  <si>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</si>
  <si>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</si>
  <si>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</si>
  <si>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</si>
  <si>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</si>
  <si>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</si>
  <si>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</si>
  <si>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</si>
  <si>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</si>
  <si>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</si>
  <si>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</si>
  <si>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</si>
  <si>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</si>
  <si>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</si>
  <si>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</si>
  <si>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</si>
  <si>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</si>
  <si>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</si>
  <si>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</si>
  <si>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</si>
  <si>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</si>
  <si>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</si>
  <si>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</si>
  <si>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</si>
  <si>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</si>
  <si>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</si>
  <si>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</si>
  <si>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</si>
  <si>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</si>
  <si>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</si>
  <si>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</si>
  <si>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</si>
  <si>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</si>
  <si>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</si>
  <si>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</si>
  <si>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</si>
  <si>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</si>
  <si>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</si>
  <si>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</si>
  <si>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</si>
  <si>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</si>
  <si>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</si>
  <si>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</si>
  <si>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</si>
  <si>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</si>
  <si>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</si>
  <si>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</si>
  <si>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</si>
  <si>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</si>
  <si>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</si>
  <si>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</si>
  <si>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</si>
  <si>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</si>
  <si>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</si>
  <si>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</si>
  <si>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</si>
  <si>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</si>
  <si>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</si>
  <si>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</si>
  <si>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</si>
  <si>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</si>
  <si>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</si>
  <si>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</si>
  <si>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</si>
  <si>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</si>
  <si>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</si>
  <si>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</si>
  <si>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</si>
  <si>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</si>
  <si>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</si>
  <si>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</si>
  <si>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</si>
  <si>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</si>
  <si>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</si>
  <si>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</si>
  <si>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</si>
  <si>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</si>
  <si>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</si>
  <si>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</si>
  <si>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</si>
  <si>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</si>
  <si>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</si>
  <si>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</si>
  <si>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</si>
  <si>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</si>
  <si>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</si>
  <si>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</si>
  <si>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</si>
  <si>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</si>
  <si>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</si>
  <si>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</si>
  <si>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</si>
  <si>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</si>
  <si>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</si>
  <si>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</si>
  <si>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</si>
  <si>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</si>
  <si>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</si>
  <si>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</si>
  <si>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</si>
  <si>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</si>
  <si>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</si>
  <si>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</si>
  <si>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</si>
  <si>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</si>
  <si>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</si>
  <si>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</si>
  <si>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</si>
  <si>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</si>
  <si>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</si>
  <si>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</si>
  <si>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</si>
  <si>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</si>
  <si>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</si>
  <si>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</si>
  <si>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</si>
  <si>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</si>
  <si>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</si>
  <si>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</si>
  <si>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</si>
  <si>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</si>
  <si>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</si>
  <si>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</si>
  <si>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</si>
  <si>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</si>
  <si>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</si>
  <si>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</si>
  <si>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</si>
  <si>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</si>
  <si>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</si>
  <si>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</si>
  <si>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</si>
  <si>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</si>
  <si>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</si>
  <si>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</si>
  <si>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</si>
  <si>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</si>
  <si>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</si>
  <si>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</si>
  <si>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</si>
  <si>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</si>
  <si>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</si>
  <si>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</si>
  <si>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</si>
  <si>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</si>
  <si>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</si>
  <si>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</si>
  <si>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</si>
  <si>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</si>
  <si>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</si>
  <si>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</si>
  <si>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</si>
  <si>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</si>
  <si>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</si>
  <si>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</si>
  <si>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</si>
  <si>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</si>
  <si>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</si>
  <si>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</si>
  <si>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</si>
  <si>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</si>
  <si>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</si>
  <si>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</si>
  <si>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</si>
  <si>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</si>
  <si>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</si>
  <si>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</si>
  <si>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</si>
  <si>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</si>
  <si>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</si>
  <si>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</si>
  <si>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</si>
  <si>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</si>
  <si>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</si>
  <si>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</si>
  <si>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</si>
  <si>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</si>
  <si>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</si>
  <si>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</si>
  <si>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</si>
  <si>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</si>
  <si>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</si>
  <si>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</si>
  <si>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</si>
  <si>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</si>
  <si>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</si>
  <si>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</si>
  <si>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</si>
  <si>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</si>
  <si>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</si>
  <si>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</si>
  <si>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</si>
  <si>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</si>
  <si>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</si>
  <si>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</si>
  <si>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</si>
  <si>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</si>
  <si>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</si>
  <si>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</si>
  <si>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</si>
  <si>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</si>
  <si>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</si>
  <si>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</si>
  <si>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</si>
  <si>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</si>
  <si>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</si>
  <si>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</si>
  <si>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</si>
  <si>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</si>
  <si>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</si>
  <si>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</si>
  <si>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</si>
  <si>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</si>
  <si>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</si>
  <si>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</si>
  <si>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</si>
  <si>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</si>
  <si>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</si>
  <si>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</si>
  <si>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</si>
  <si>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</si>
  <si>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</si>
  <si>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</si>
  <si>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</si>
  <si>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</si>
  <si>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</si>
  <si>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</si>
  <si>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</si>
  <si>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</si>
  <si>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</si>
  <si>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</si>
  <si>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</si>
  <si>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</si>
  <si>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</si>
  <si>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</si>
  <si>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</si>
  <si>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</si>
  <si>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</si>
  <si>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</si>
  <si>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</si>
  <si>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</si>
  <si>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</si>
  <si>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</si>
  <si>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</si>
  <si>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</si>
  <si>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</si>
  <si>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</si>
  <si>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</si>
  <si>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</si>
  <si>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</si>
  <si>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</si>
  <si>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</si>
  <si>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</si>
  <si>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</si>
  <si>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</si>
  <si>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</si>
  <si>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</si>
  <si>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</si>
  <si>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</si>
  <si>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</si>
  <si>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</si>
  <si>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</si>
  <si>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</si>
  <si>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</si>
  <si>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</si>
  <si>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</si>
  <si>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</si>
  <si>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</si>
  <si>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</si>
  <si>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</si>
  <si>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</si>
  <si>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</si>
  <si>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</si>
  <si>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</si>
  <si>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</si>
  <si>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</si>
  <si>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</si>
  <si>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</si>
  <si>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</si>
  <si>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</si>
  <si>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</si>
  <si>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</si>
  <si>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</si>
  <si>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</si>
  <si>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</si>
  <si>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</si>
  <si>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</si>
  <si>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</si>
  <si>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</si>
  <si>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</si>
  <si>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</si>
  <si>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</si>
  <si>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</si>
  <si>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</si>
  <si>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</si>
  <si>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</si>
  <si>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</si>
  <si>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</si>
  <si>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</si>
  <si>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</si>
  <si>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</si>
  <si>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</si>
  <si>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</si>
  <si>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</si>
  <si>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</si>
  <si>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</si>
  <si>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</si>
  <si>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</si>
  <si>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</si>
  <si>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</si>
  <si>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</si>
  <si>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</si>
  <si>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</si>
  <si>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</si>
  <si>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</si>
  <si>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</si>
  <si>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</si>
  <si>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</si>
  <si>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</si>
  <si>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</si>
  <si>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</si>
  <si>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</si>
  <si>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</si>
  <si>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</si>
  <si>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</si>
  <si>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</si>
  <si>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</si>
  <si>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</si>
  <si>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</si>
  <si>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</si>
  <si>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</si>
  <si>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</si>
  <si>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</si>
  <si>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</si>
  <si>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</si>
  <si>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</si>
  <si>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</si>
  <si>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</si>
  <si>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</si>
  <si>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</si>
  <si>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</si>
  <si>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</si>
  <si>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</si>
  <si>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</si>
  <si>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</si>
  <si>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</si>
  <si>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</si>
  <si>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</si>
  <si>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</si>
  <si>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</si>
  <si>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</si>
  <si>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</si>
  <si>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</si>
  <si>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</si>
  <si>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</si>
  <si>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</si>
  <si>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</si>
  <si>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</si>
  <si>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</si>
  <si>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</si>
  <si>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</si>
  <si>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</si>
  <si>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</si>
  <si>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</si>
  <si>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</si>
  <si>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</si>
  <si>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</si>
  <si>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</si>
  <si>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</si>
  <si>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</si>
  <si>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</si>
  <si>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</si>
  <si>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</si>
  <si>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</si>
  <si>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</si>
  <si>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</si>
  <si>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</si>
  <si>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</si>
  <si>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</si>
  <si>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</si>
  <si>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</si>
  <si>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</si>
  <si>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</si>
  <si>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</si>
  <si>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</si>
  <si>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</si>
  <si>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</si>
  <si>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</si>
  <si>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</si>
  <si>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</si>
  <si>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</si>
  <si>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</si>
  <si>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</si>
  <si>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</si>
  <si>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</si>
  <si>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</si>
  <si>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</si>
  <si>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</si>
  <si>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</si>
  <si>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</si>
  <si>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</si>
  <si>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</si>
  <si>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</si>
  <si>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</si>
  <si>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</si>
  <si>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</si>
  <si>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</si>
  <si>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</si>
  <si>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</si>
  <si>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</si>
  <si>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</si>
  <si>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</si>
  <si>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</si>
  <si>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</si>
  <si>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</si>
  <si>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</si>
  <si>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</si>
  <si>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</si>
  <si>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</si>
  <si>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</si>
  <si>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</si>
  <si>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</si>
  <si>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</si>
  <si>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</si>
  <si>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</si>
  <si>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</si>
  <si>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</si>
  <si>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</si>
  <si>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</si>
  <si>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</si>
  <si>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</si>
  <si>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</si>
  <si>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</si>
  <si>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</si>
  <si>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</si>
  <si>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</si>
  <si>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</si>
  <si>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</si>
  <si>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</si>
  <si>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</si>
  <si>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</si>
  <si>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</si>
  <si>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</si>
  <si>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</si>
  <si>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</si>
  <si>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</si>
  <si>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</si>
  <si>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</si>
  <si>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</si>
  <si>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</si>
  <si>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</si>
  <si>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</si>
  <si>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</si>
  <si>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</si>
  <si>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</si>
  <si>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</si>
  <si>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</si>
  <si>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</si>
  <si>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</si>
  <si>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</si>
  <si>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</si>
  <si>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</si>
  <si>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</si>
  <si>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</si>
  <si>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</si>
  <si>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</si>
  <si>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</si>
  <si>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</si>
  <si>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</si>
  <si>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</si>
  <si>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</si>
  <si>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</si>
  <si>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</si>
  <si>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</si>
  <si>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</si>
  <si>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</si>
  <si>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</si>
  <si>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</si>
  <si>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</si>
  <si>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</si>
  <si>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</si>
  <si>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</si>
  <si>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</si>
  <si>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</si>
  <si>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</si>
  <si>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</si>
  <si>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</si>
  <si>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</si>
  <si>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</si>
  <si>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</si>
  <si>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</si>
  <si>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</si>
  <si>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</si>
  <si>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</si>
  <si>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</si>
  <si>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</si>
  <si>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</si>
  <si>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</si>
  <si>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</si>
  <si>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</si>
  <si>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</si>
  <si>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</si>
  <si>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</si>
  <si>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</si>
  <si>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</si>
  <si>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</si>
  <si>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</si>
  <si>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</si>
  <si>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</si>
  <si>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</si>
  <si>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</si>
  <si>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</si>
  <si>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</si>
  <si>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</si>
  <si>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</si>
  <si>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</si>
  <si>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</si>
  <si>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</si>
  <si>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</si>
  <si>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</si>
  <si>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</si>
  <si>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</si>
  <si>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</si>
  <si>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</si>
  <si>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</si>
  <si>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</si>
  <si>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</si>
  <si>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</si>
  <si>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</si>
  <si>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</si>
  <si>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</si>
  <si>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</si>
  <si>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</si>
  <si>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</si>
  <si>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</si>
  <si>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</si>
  <si>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</si>
  <si>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</si>
  <si>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</si>
  <si>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</si>
  <si>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</si>
  <si>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</si>
  <si>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</si>
  <si>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</si>
  <si>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</si>
  <si>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</si>
  <si>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</si>
  <si>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</si>
  <si>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</si>
  <si>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</si>
  <si>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</si>
  <si>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</si>
  <si>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</si>
  <si>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</si>
  <si>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</si>
  <si>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</si>
  <si>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</si>
  <si>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</si>
  <si>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</si>
  <si>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</si>
  <si>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</si>
  <si>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</si>
  <si>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</si>
  <si>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</si>
  <si>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</si>
  <si>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</si>
  <si>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</si>
  <si>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</si>
  <si>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</si>
  <si>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</si>
  <si>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</si>
  <si>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</si>
  <si>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</si>
  <si>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</si>
  <si>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</si>
  <si>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</si>
  <si>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</si>
  <si>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</si>
  <si>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</si>
  <si>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</si>
  <si>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</si>
  <si>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</si>
  <si>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</si>
  <si>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</si>
  <si>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</si>
  <si>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</si>
  <si>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</si>
  <si>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</si>
  <si>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</si>
  <si>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</si>
  <si>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</si>
  <si>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</si>
  <si>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</si>
  <si>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</si>
  <si>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</si>
  <si>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</si>
  <si>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</si>
  <si>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</si>
  <si>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</si>
  <si>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</si>
  <si>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</si>
  <si>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</si>
  <si>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</si>
  <si>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</si>
  <si>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</si>
  <si>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</si>
  <si>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</si>
  <si>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</si>
  <si>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</si>
  <si>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</si>
  <si>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</si>
  <si>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</si>
  <si>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</si>
  <si>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</si>
  <si>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</si>
  <si>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</si>
  <si>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</si>
  <si>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</si>
  <si>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</si>
  <si>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</si>
  <si>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</si>
  <si>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</si>
  <si>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</si>
  <si>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</si>
  <si>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</si>
  <si>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</si>
  <si>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</si>
  <si>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</si>
  <si>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</si>
  <si>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</si>
  <si>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</si>
  <si>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</si>
  <si>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</si>
  <si>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</si>
  <si>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</si>
  <si>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</si>
  <si>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</si>
  <si>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</si>
  <si>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</si>
  <si>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</si>
  <si>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</si>
  <si>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</si>
  <si>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</si>
  <si>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</si>
  <si>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</si>
  <si>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</si>
  <si>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</si>
  <si>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</si>
  <si>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</si>
  <si>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</si>
  <si>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</si>
  <si>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</si>
  <si>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</si>
  <si>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</si>
  <si>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</si>
  <si>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</si>
  <si>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</si>
  <si>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</si>
  <si>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</si>
  <si>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</si>
  <si>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</si>
  <si>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</si>
  <si>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</si>
  <si>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</si>
  <si>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</si>
  <si>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</si>
  <si>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</si>
  <si>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</si>
  <si>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</si>
  <si>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</si>
  <si>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</si>
  <si>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</si>
  <si>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</si>
  <si>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</si>
  <si>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</si>
  <si>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</si>
  <si>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</si>
  <si>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</si>
  <si>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</si>
  <si>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</si>
  <si>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</si>
  <si>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</si>
  <si>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</si>
  <si>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</si>
  <si>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</si>
  <si>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</si>
  <si>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</si>
  <si>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</si>
  <si>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</si>
  <si>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</si>
  <si>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</si>
  <si>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</si>
  <si>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</si>
  <si>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</si>
  <si>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</si>
  <si>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</si>
  <si>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</si>
  <si>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</si>
  <si>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</si>
  <si>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</si>
  <si>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</si>
  <si>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</si>
  <si>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</si>
  <si>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</si>
  <si>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</si>
  <si>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</si>
  <si>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</si>
  <si>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</si>
  <si>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</si>
  <si>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</si>
  <si>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</si>
  <si>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</si>
  <si>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</si>
  <si>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</si>
  <si>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</si>
  <si>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</si>
  <si>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</si>
  <si>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</si>
  <si>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</si>
  <si>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</si>
  <si>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</si>
  <si>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</si>
  <si>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</si>
  <si>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</si>
  <si>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</si>
  <si>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</si>
  <si>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</si>
  <si>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</si>
  <si>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</si>
  <si>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</si>
  <si>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</si>
  <si>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</si>
  <si>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</si>
  <si>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</si>
  <si>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</si>
  <si>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</si>
  <si>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</si>
  <si>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</si>
  <si>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</si>
  <si>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</si>
  <si>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</si>
  <si>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</si>
  <si>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</si>
  <si>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</si>
  <si>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</si>
  <si>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</si>
  <si>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</si>
  <si>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</si>
  <si>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</si>
  <si>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</si>
  <si>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</si>
  <si>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</si>
  <si>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</si>
  <si>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</si>
  <si>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</si>
  <si>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</si>
  <si>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</si>
  <si>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</si>
  <si>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</si>
  <si>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</si>
  <si>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</si>
  <si>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</si>
  <si>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</si>
  <si>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</si>
  <si>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</si>
  <si>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</si>
  <si>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</si>
  <si>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</si>
  <si>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</si>
  <si>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</si>
  <si>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</si>
  <si>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</si>
  <si>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</si>
  <si>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</si>
  <si>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</si>
  <si>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</si>
  <si>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</si>
  <si>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</si>
  <si>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</si>
  <si>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</si>
  <si>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</si>
  <si>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</si>
  <si>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</si>
  <si>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</si>
  <si>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</si>
  <si>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</si>
  <si>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</si>
  <si>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</si>
  <si>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</si>
  <si>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</si>
  <si>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</si>
  <si>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</si>
  <si>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</si>
  <si>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</si>
  <si>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</si>
  <si>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</si>
  <si>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</si>
  <si>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</si>
  <si>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</si>
  <si>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</si>
  <si>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</si>
  <si>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</si>
  <si>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</si>
  <si>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</si>
  <si>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</si>
  <si>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</si>
  <si>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</si>
  <si>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</si>
  <si>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</si>
  <si>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</si>
  <si>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</si>
  <si>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</si>
  <si>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</si>
  <si>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</si>
  <si>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</si>
  <si>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</si>
  <si>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</si>
  <si>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</si>
  <si>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</si>
  <si>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</si>
  <si>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</si>
  <si>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</si>
  <si>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</si>
  <si>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</si>
  <si>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</si>
  <si>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</si>
  <si>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</si>
  <si>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</si>
  <si>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</si>
  <si>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</si>
  <si>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</si>
  <si>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</si>
  <si>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</si>
  <si>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</si>
  <si>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</si>
  <si>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</si>
  <si>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</si>
  <si>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</si>
  <si>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</si>
  <si>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</si>
  <si>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</si>
  <si>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</si>
  <si>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</si>
  <si>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</si>
  <si>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</si>
  <si>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</si>
  <si>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</si>
  <si>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</si>
  <si>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</si>
  <si>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</si>
  <si>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</si>
  <si>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</si>
  <si>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</si>
  <si>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</si>
  <si>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</si>
  <si>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</si>
  <si>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</si>
  <si>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</si>
  <si>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</si>
  <si>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</si>
  <si>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</si>
  <si>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</si>
  <si>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</si>
  <si>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</si>
  <si>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</si>
  <si>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</si>
  <si>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</si>
  <si>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</si>
  <si>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</si>
  <si>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</si>
  <si>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</si>
  <si>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</si>
  <si>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</si>
  <si>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</si>
  <si>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</si>
  <si>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</si>
  <si>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</si>
  <si>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</si>
  <si>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</si>
  <si>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</si>
  <si>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</si>
  <si>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</si>
  <si>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</si>
  <si>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</si>
  <si>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</si>
  <si>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</si>
  <si>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</si>
  <si>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</si>
  <si>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</si>
  <si>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</si>
  <si>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</si>
  <si>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</si>
  <si>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</si>
  <si>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</si>
  <si>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</si>
  <si>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</si>
  <si>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</si>
  <si>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</si>
  <si>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</si>
  <si>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</si>
  <si>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</si>
  <si>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</si>
  <si>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</si>
  <si>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</si>
  <si>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</si>
  <si>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</si>
  <si>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</si>
  <si>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</si>
  <si>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</si>
  <si>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</si>
  <si>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</si>
  <si>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</si>
  <si>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</si>
  <si>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</si>
  <si>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</si>
  <si>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</si>
  <si>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</si>
  <si>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</si>
  <si>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</si>
  <si>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</si>
  <si>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</si>
  <si>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</si>
  <si>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</si>
  <si>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</si>
  <si>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</si>
  <si>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</si>
  <si>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</si>
  <si>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</si>
  <si>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</si>
  <si>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</si>
  <si>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</si>
  <si>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</si>
  <si>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</si>
  <si>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</si>
  <si>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</si>
  <si>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</si>
  <si>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</si>
  <si>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</si>
  <si>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</si>
  <si>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</si>
  <si>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</si>
  <si>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</si>
  <si>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</si>
  <si>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</si>
  <si>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</si>
  <si>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</si>
  <si>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</si>
  <si>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</si>
  <si>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</si>
  <si>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</si>
  <si>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</si>
  <si>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</si>
  <si>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</si>
  <si>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</si>
  <si>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</si>
  <si>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</si>
  <si>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</si>
  <si>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</si>
  <si>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</si>
  <si>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</si>
  <si>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</si>
  <si>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</si>
  <si>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</si>
  <si>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</si>
  <si>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</si>
  <si>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</si>
  <si>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</si>
  <si>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</si>
  <si>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</si>
  <si>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</si>
  <si>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</si>
  <si>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</si>
  <si>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</si>
  <si>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</si>
  <si>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</si>
  <si>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</si>
  <si>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</si>
  <si>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</si>
  <si>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</si>
  <si>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</si>
  <si>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</si>
  <si>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</si>
  <si>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</si>
  <si>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</si>
  <si>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</si>
  <si>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</si>
  <si>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</si>
  <si>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</si>
  <si>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</si>
  <si>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</si>
  <si>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</si>
  <si>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</si>
  <si>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</si>
  <si>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</si>
  <si>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</si>
  <si>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</si>
  <si>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</si>
  <si>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</si>
  <si>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</si>
  <si>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</si>
  <si>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</si>
  <si>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</si>
  <si>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</si>
  <si>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</si>
  <si>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</si>
  <si>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</si>
  <si>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</si>
  <si>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</si>
  <si>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</si>
  <si>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</si>
  <si>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</si>
  <si>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</si>
  <si>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</si>
  <si>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</si>
  <si>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</si>
  <si>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</si>
  <si>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</si>
  <si>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</si>
  <si>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</si>
  <si>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</si>
  <si>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</si>
  <si>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</si>
  <si>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</si>
  <si>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</si>
  <si>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</si>
  <si>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</si>
  <si>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</si>
  <si>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</si>
  <si>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</si>
  <si>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</si>
  <si>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</si>
  <si>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</si>
  <si>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</si>
  <si>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</si>
  <si>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</si>
  <si>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</si>
  <si>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</si>
  <si>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</si>
  <si>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</si>
  <si>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</si>
  <si>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</si>
  <si>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</si>
  <si>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</si>
  <si>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</si>
  <si>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</si>
  <si>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</si>
  <si>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</si>
  <si>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</si>
  <si>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</si>
  <si>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</si>
  <si>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</si>
  <si>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</si>
  <si>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</si>
  <si>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</si>
  <si>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</si>
  <si>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</si>
  <si>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</si>
  <si>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</si>
  <si>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</si>
  <si>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</si>
  <si>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</si>
  <si>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</si>
  <si>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</si>
  <si>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</si>
  <si>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</si>
  <si>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</si>
  <si>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</si>
  <si>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</si>
  <si>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</si>
  <si>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</si>
  <si>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</si>
  <si>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</si>
  <si>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</si>
  <si>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</si>
  <si>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</si>
  <si>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</si>
  <si>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</si>
  <si>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</si>
  <si>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</si>
  <si>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</si>
  <si>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</si>
  <si>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</si>
  <si>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</si>
  <si>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</si>
  <si>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</si>
  <si>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</si>
  <si>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</si>
  <si>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</si>
  <si>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</si>
  <si>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</si>
  <si>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</si>
  <si>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</si>
  <si>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</si>
  <si>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</si>
  <si>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</si>
  <si>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</si>
  <si>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</si>
  <si>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</si>
  <si>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</si>
  <si>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</si>
  <si>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</si>
  <si>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</si>
  <si>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</si>
  <si>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</si>
  <si>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</si>
  <si>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</si>
  <si>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</si>
  <si>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</si>
  <si>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</si>
  <si>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</si>
  <si>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</si>
  <si>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</si>
  <si>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</si>
  <si>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</si>
  <si>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</si>
  <si>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</si>
  <si>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</si>
  <si>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</si>
  <si>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</si>
  <si>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</si>
  <si>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</si>
  <si>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</si>
  <si>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</si>
  <si>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</si>
  <si>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</si>
  <si>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</si>
  <si>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</si>
  <si>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</si>
  <si>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</si>
  <si>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</si>
  <si>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</si>
  <si>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</si>
  <si>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</si>
  <si>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</si>
  <si>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</si>
  <si>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</si>
  <si>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</si>
  <si>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</si>
  <si>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</si>
  <si>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</si>
  <si>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</si>
  <si>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</si>
  <si>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</si>
  <si>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</si>
  <si>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</si>
  <si>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</si>
  <si>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</si>
  <si>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</si>
  <si>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</si>
  <si>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</si>
  <si>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</si>
  <si>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</si>
  <si>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</si>
  <si>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</si>
  <si>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</si>
  <si>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</si>
  <si>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</si>
  <si>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</si>
  <si>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</si>
  <si>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</si>
  <si>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</si>
  <si>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</si>
  <si>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</si>
  <si>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</si>
  <si>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</si>
  <si>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</si>
  <si>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</si>
  <si>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</si>
  <si>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</si>
  <si>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</si>
  <si>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</si>
  <si>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</si>
  <si>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</si>
  <si>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</si>
  <si>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</si>
  <si>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</si>
  <si>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</si>
  <si>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</si>
  <si>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</si>
  <si>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</si>
  <si>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</si>
  <si>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</si>
  <si>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</si>
  <si>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</si>
  <si>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</si>
  <si>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</si>
  <si>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</si>
  <si>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</si>
  <si>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</si>
  <si>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</si>
  <si>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</si>
  <si>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</si>
  <si>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</si>
  <si>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</si>
  <si>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</si>
  <si>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</si>
  <si>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</si>
  <si>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</si>
  <si>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</si>
  <si>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</si>
  <si>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</si>
  <si>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</si>
  <si>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</si>
  <si>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</si>
  <si>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</si>
  <si>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</si>
  <si>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</si>
  <si>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</si>
  <si>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</si>
  <si>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</si>
  <si>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</si>
  <si>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</si>
  <si>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</si>
  <si>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</si>
  <si>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</si>
  <si>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</si>
  <si>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</si>
  <si>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</si>
  <si>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</si>
  <si>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</si>
  <si>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</si>
  <si>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</si>
  <si>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</si>
  <si>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</si>
  <si>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</si>
  <si>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</si>
  <si>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</si>
  <si>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</si>
  <si>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</si>
  <si>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</si>
  <si>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</si>
  <si>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</si>
  <si>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</si>
  <si>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</si>
  <si>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</si>
  <si>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</si>
  <si>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</si>
  <si>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</si>
  <si>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</si>
  <si>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</si>
  <si>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</si>
  <si>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</si>
  <si>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</si>
  <si>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</si>
  <si>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</si>
  <si>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</si>
  <si>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</si>
  <si>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</si>
  <si>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</si>
  <si>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</si>
  <si>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</si>
  <si>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</si>
  <si>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</si>
  <si>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</si>
  <si>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</si>
  <si>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</si>
  <si>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</si>
  <si>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</si>
  <si>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</si>
  <si>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</si>
  <si>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</si>
  <si>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</si>
  <si>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</si>
  <si>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</si>
  <si>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</si>
  <si>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</si>
  <si>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</si>
  <si>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</si>
  <si>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</si>
  <si>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</si>
  <si>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</si>
  <si>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</si>
  <si>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</si>
  <si>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</si>
  <si>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</si>
  <si>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</si>
  <si>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</si>
  <si>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</si>
  <si>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</si>
  <si>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</si>
  <si>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</si>
  <si>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</si>
  <si>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</si>
  <si>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</si>
  <si>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</si>
  <si>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</si>
  <si>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</si>
  <si>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</si>
  <si>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</si>
  <si>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</si>
  <si>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</si>
  <si>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</si>
  <si>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</si>
  <si>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</si>
  <si>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</si>
  <si>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</si>
  <si>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</si>
  <si>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</si>
  <si>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</si>
  <si>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</si>
  <si>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</si>
  <si>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</si>
  <si>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</si>
  <si>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</si>
  <si>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</si>
  <si>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</si>
  <si>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</si>
  <si>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</si>
  <si>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</si>
  <si>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</si>
  <si>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</si>
  <si>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</si>
  <si>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</si>
  <si>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</si>
  <si>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</si>
  <si>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</si>
  <si>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</si>
  <si>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</si>
  <si>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</si>
  <si>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</si>
  <si>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</si>
  <si>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</si>
  <si>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</si>
  <si>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</si>
  <si>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</si>
  <si>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</si>
  <si>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</si>
  <si>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</si>
  <si>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</si>
  <si>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</si>
  <si>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</si>
  <si>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</si>
  <si>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</si>
  <si>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</si>
  <si>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</si>
  <si>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</si>
  <si>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</si>
  <si>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</si>
  <si>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</si>
  <si>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</si>
  <si>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</si>
  <si>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</si>
  <si>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</si>
  <si>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</si>
  <si>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</si>
  <si>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</si>
  <si>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</si>
  <si>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</si>
  <si>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</si>
  <si>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</si>
  <si>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</si>
  <si>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</si>
  <si>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</si>
  <si>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</si>
  <si>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</si>
  <si>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</si>
  <si>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</si>
  <si>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</si>
  <si>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</si>
  <si>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</si>
  <si>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</si>
  <si>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</si>
  <si>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</si>
  <si>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</si>
  <si>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</si>
  <si>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</si>
  <si>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</si>
  <si>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</si>
  <si>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</si>
  <si>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</si>
  <si>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</si>
  <si>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</si>
  <si>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</si>
  <si>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</si>
  <si>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</si>
  <si>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</si>
  <si>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</si>
  <si>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</si>
  <si>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</si>
  <si>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</si>
  <si>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</si>
  <si>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</si>
  <si>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</si>
  <si>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</si>
  <si>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</si>
  <si>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</si>
  <si>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</si>
  <si>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</si>
  <si>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</si>
  <si>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</si>
  <si>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</si>
  <si>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</si>
  <si>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</si>
  <si>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</si>
  <si>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</si>
  <si>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</si>
  <si>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</si>
  <si>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</si>
  <si>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</si>
  <si>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</si>
  <si>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</si>
  <si>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</si>
  <si>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</si>
  <si>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</si>
  <si>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</si>
  <si>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</si>
  <si>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</si>
  <si>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</si>
  <si>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</si>
  <si>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</si>
  <si>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</si>
  <si>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</si>
  <si>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</si>
  <si>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</si>
  <si>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</si>
  <si>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</si>
  <si>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</si>
  <si>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</si>
  <si>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</si>
  <si>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</si>
  <si>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</si>
  <si>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</si>
  <si>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</si>
  <si>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</si>
  <si>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</si>
  <si>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</si>
  <si>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</si>
  <si>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</si>
  <si>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</si>
  <si>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</si>
  <si>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</si>
  <si>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</si>
  <si>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</si>
  <si>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</si>
  <si>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</si>
  <si>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</si>
  <si>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</si>
  <si>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</si>
  <si>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</si>
  <si>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</si>
  <si>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</si>
  <si>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</si>
  <si>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</si>
  <si>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</si>
  <si>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</si>
  <si>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</si>
  <si>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</si>
  <si>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</si>
  <si>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</si>
  <si>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</si>
  <si>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</si>
  <si>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</si>
  <si>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</si>
  <si>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</si>
  <si>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</si>
  <si>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</si>
  <si>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</si>
  <si>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</si>
  <si>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</si>
  <si>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</si>
  <si>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</si>
  <si>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</si>
  <si>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</si>
  <si>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</si>
  <si>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</si>
  <si>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</si>
  <si>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</si>
  <si>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</si>
  <si>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</si>
  <si>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</si>
  <si>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</si>
  <si>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</si>
  <si>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</si>
  <si>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</si>
  <si>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</si>
  <si>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</si>
  <si>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</si>
  <si>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</si>
  <si>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</si>
  <si>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</si>
  <si>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</si>
  <si>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</si>
  <si>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</si>
  <si>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</si>
  <si>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</si>
  <si>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</si>
  <si>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</si>
  <si>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</si>
  <si>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</si>
  <si>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</si>
  <si>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</si>
  <si>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</si>
  <si>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</si>
  <si>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</si>
  <si>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</si>
  <si>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</si>
  <si>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</si>
  <si>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</si>
  <si>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</si>
  <si>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</si>
  <si>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</si>
  <si>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</si>
  <si>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</si>
  <si>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</si>
  <si>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</si>
  <si>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</si>
  <si>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</si>
  <si>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</si>
  <si>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</si>
  <si>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</si>
  <si>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</si>
  <si>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</si>
  <si>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</si>
  <si>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</si>
  <si>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</si>
  <si>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</si>
  <si>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</si>
  <si>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</si>
  <si>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</si>
  <si>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</si>
  <si>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</si>
  <si>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</si>
  <si>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</si>
  <si>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</si>
  <si>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</si>
  <si>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</si>
  <si>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</si>
  <si>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</si>
  <si>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</si>
  <si>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</si>
  <si>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</si>
  <si>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</si>
  <si>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</si>
  <si>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</si>
  <si>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</si>
  <si>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</si>
  <si>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</si>
  <si>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</si>
  <si>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</si>
  <si>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</si>
  <si>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</si>
  <si>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</si>
  <si>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</si>
  <si>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</si>
  <si>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</si>
  <si>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</si>
  <si>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</si>
  <si>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</si>
  <si>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</si>
  <si>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</si>
  <si>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</si>
  <si>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</si>
  <si>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</si>
  <si>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</si>
  <si>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</si>
  <si>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</si>
  <si>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</si>
  <si>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</si>
  <si>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</si>
  <si>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</si>
  <si>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</si>
  <si>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</si>
  <si>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</si>
  <si>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</si>
  <si>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</si>
  <si>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</si>
  <si>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</si>
  <si>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</si>
  <si>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</si>
  <si>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</si>
  <si>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</si>
  <si>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</si>
  <si>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</si>
  <si>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</si>
  <si>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</si>
  <si>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</si>
  <si>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</si>
  <si>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</si>
  <si>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</si>
  <si>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</si>
  <si>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</si>
  <si>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</si>
  <si>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</si>
  <si>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</si>
  <si>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</si>
  <si>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</si>
  <si>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</si>
  <si>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</si>
  <si>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</si>
  <si>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</si>
  <si>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</si>
  <si>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</si>
  <si>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</si>
  <si>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</si>
  <si>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</si>
  <si>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</si>
  <si>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</si>
  <si>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</si>
  <si>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</si>
  <si>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</si>
  <si>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</si>
  <si>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</si>
  <si>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</si>
  <si>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</si>
  <si>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</si>
  <si>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</si>
  <si>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</si>
  <si>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</si>
  <si>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</si>
  <si>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</si>
  <si>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</si>
  <si>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</si>
  <si>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</si>
  <si>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</si>
  <si>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</si>
  <si>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</si>
  <si>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</si>
  <si>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</si>
  <si>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</si>
  <si>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</si>
  <si>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</si>
  <si>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</si>
  <si>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</si>
  <si>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</si>
  <si>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</si>
  <si>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</si>
  <si>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</si>
  <si>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</si>
  <si>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</si>
  <si>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</si>
  <si>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</si>
  <si>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</si>
  <si>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</si>
  <si>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</si>
  <si>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</si>
  <si>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</si>
  <si>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</si>
  <si>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</si>
  <si>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</si>
  <si>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</si>
  <si>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</si>
  <si>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</si>
  <si>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</si>
  <si>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</si>
  <si>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</si>
  <si>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</si>
  <si>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</si>
  <si>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</si>
  <si>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</si>
  <si>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</si>
  <si>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</si>
  <si>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</si>
  <si>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</si>
  <si>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</si>
  <si>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</si>
  <si>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</si>
  <si>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</si>
  <si>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</si>
  <si>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</si>
  <si>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</si>
  <si>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</si>
  <si>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</si>
  <si>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</si>
  <si>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</si>
  <si>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</si>
  <si>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</si>
  <si>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</si>
  <si>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</si>
  <si>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</si>
  <si>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</si>
  <si>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</si>
  <si>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</si>
  <si>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</si>
  <si>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</si>
  <si>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</si>
  <si>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</si>
  <si>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</si>
  <si>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</si>
  <si>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</si>
  <si>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</si>
  <si>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</si>
  <si>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</si>
  <si>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</si>
  <si>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</si>
  <si>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</si>
  <si>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</si>
  <si>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</si>
  <si>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</si>
  <si>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</si>
  <si>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</si>
  <si>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</si>
  <si>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</si>
  <si>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</si>
  <si>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</si>
  <si>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</si>
  <si>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</si>
  <si>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</si>
  <si>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</si>
  <si>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</si>
  <si>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</si>
  <si>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</si>
  <si>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</si>
  <si>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</si>
  <si>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</si>
  <si>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</si>
  <si>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</si>
  <si>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</si>
  <si>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</si>
  <si>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</si>
  <si>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</si>
  <si>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</si>
  <si>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</si>
  <si>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</si>
  <si>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</si>
  <si>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</si>
  <si>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</si>
  <si>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</si>
  <si>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</si>
  <si>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</si>
  <si>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</si>
  <si>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</si>
  <si>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</si>
  <si>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</si>
  <si>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</si>
  <si>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</si>
  <si>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</si>
  <si>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</si>
  <si>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</si>
  <si>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</si>
  <si>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</si>
  <si>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</si>
  <si>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</si>
  <si>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</si>
  <si>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</si>
  <si>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</si>
  <si>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</si>
  <si>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</si>
  <si>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</si>
  <si>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</si>
  <si>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</si>
  <si>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</si>
  <si>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</si>
  <si>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</si>
  <si>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</si>
  <si>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</si>
  <si>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</si>
  <si>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</si>
  <si>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</si>
  <si>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</si>
  <si>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</si>
  <si>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</si>
  <si>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</si>
  <si>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</si>
  <si>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</si>
  <si>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</si>
  <si>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</si>
  <si>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</si>
  <si>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</si>
  <si>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</si>
  <si>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</si>
  <si>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</si>
  <si>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</si>
  <si>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</si>
  <si>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</si>
  <si>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</si>
  <si>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</si>
  <si>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</si>
  <si>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</si>
  <si>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</si>
  <si>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</si>
  <si>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</si>
  <si>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</si>
  <si>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</si>
  <si>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</si>
  <si>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</si>
  <si>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</si>
  <si>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</si>
  <si>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</si>
  <si>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</si>
  <si>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</si>
  <si>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</si>
  <si>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</si>
  <si>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</si>
  <si>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</si>
  <si>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</si>
  <si>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</si>
  <si>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</si>
  <si>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</si>
  <si>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</si>
  <si>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</si>
  <si>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</si>
  <si>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</si>
  <si>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</si>
  <si>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</si>
  <si>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</si>
  <si>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</si>
  <si>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</si>
  <si>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</si>
  <si>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</si>
  <si>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</si>
  <si>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</si>
  <si>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</si>
  <si>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</si>
  <si>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</si>
  <si>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</si>
  <si>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</si>
  <si>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</si>
  <si>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</si>
  <si>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</si>
  <si>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</si>
  <si>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</si>
  <si>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</si>
  <si>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</si>
  <si>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</si>
  <si>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</si>
  <si>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</si>
  <si>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</si>
  <si>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</si>
  <si>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</si>
  <si>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</si>
  <si>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</si>
  <si>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</si>
  <si>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</si>
  <si>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</si>
  <si>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</si>
  <si>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</si>
  <si>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</si>
  <si>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</si>
  <si>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</si>
  <si>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</si>
  <si>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</si>
  <si>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</si>
  <si>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</si>
  <si>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</si>
  <si>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</si>
  <si>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</si>
  <si>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</si>
  <si>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</si>
  <si>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</si>
  <si>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</si>
  <si>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</si>
  <si>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</si>
  <si>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</si>
  <si>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</si>
  <si>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</si>
  <si>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</si>
  <si>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</si>
  <si>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</si>
  <si>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</si>
  <si>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</si>
  <si>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</si>
  <si>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</si>
  <si>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</si>
  <si>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</si>
  <si>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</si>
  <si>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</si>
  <si>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</si>
  <si>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</si>
  <si>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</si>
  <si>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</si>
  <si>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</si>
  <si>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</si>
  <si>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</si>
  <si>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</si>
  <si>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</si>
  <si>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</si>
  <si>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</si>
  <si>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</si>
  <si>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</si>
  <si>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</si>
  <si>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</si>
  <si>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</si>
  <si>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</si>
  <si>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</si>
  <si>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</si>
  <si>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</si>
  <si>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</si>
  <si>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</si>
  <si>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</si>
  <si>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</si>
  <si>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</si>
  <si>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</si>
  <si>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</si>
  <si>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</si>
  <si>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</si>
  <si>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</si>
  <si>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</si>
  <si>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</si>
  <si>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</si>
  <si>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</si>
  <si>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</si>
  <si>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</si>
  <si>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</si>
  <si>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</si>
  <si>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</si>
  <si>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</si>
  <si>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</si>
  <si>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</si>
  <si>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</si>
  <si>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</si>
  <si>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</si>
  <si>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</si>
  <si>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</si>
  <si>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</si>
  <si>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</si>
  <si>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</si>
  <si>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</si>
  <si>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</si>
  <si>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</si>
  <si>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</si>
  <si>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</si>
  <si>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</si>
  <si>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</si>
  <si>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</si>
  <si>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</si>
  <si>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</si>
  <si>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</si>
  <si>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</si>
  <si>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</si>
  <si>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</si>
  <si>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</si>
  <si>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</si>
  <si>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</si>
  <si>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</si>
  <si>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</si>
  <si>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</si>
  <si>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</si>
  <si>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</si>
  <si>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</si>
  <si>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</si>
  <si>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</si>
  <si>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</si>
  <si>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</si>
  <si>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</si>
  <si>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</si>
  <si>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</si>
  <si>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</si>
  <si>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</si>
  <si>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</si>
  <si>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</si>
  <si>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</si>
  <si>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</si>
  <si>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</si>
  <si>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</si>
  <si>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</si>
  <si>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</si>
  <si>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</si>
  <si>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</si>
  <si>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</si>
  <si>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</si>
  <si>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</si>
  <si>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</si>
  <si>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</si>
  <si>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</si>
  <si>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</si>
  <si>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</si>
  <si>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</si>
  <si>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</si>
  <si>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</si>
  <si>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</si>
  <si>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</si>
  <si>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</si>
  <si>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</si>
  <si>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</si>
  <si>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</si>
  <si>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</si>
  <si>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</si>
  <si>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</si>
  <si>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</si>
  <si>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</si>
  <si>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</si>
  <si>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</si>
  <si>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</si>
  <si>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</si>
  <si>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</si>
  <si>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</si>
  <si>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</si>
  <si>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</si>
  <si>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</si>
  <si>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</si>
  <si>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</si>
  <si>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</si>
  <si>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</si>
  <si>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</si>
  <si>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</si>
  <si>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</si>
  <si>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</si>
  <si>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</si>
  <si>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</si>
  <si>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</si>
  <si>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</si>
  <si>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</si>
  <si>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</si>
  <si>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</si>
  <si>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</si>
  <si>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</si>
  <si>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</si>
  <si>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</si>
  <si>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</si>
  <si>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</si>
  <si>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</si>
  <si>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</si>
  <si>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</si>
  <si>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</si>
  <si>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</si>
  <si>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</si>
  <si>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</si>
  <si>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</si>
  <si>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</si>
  <si>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</si>
  <si>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</si>
  <si>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</si>
  <si>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</si>
  <si>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</si>
  <si>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</si>
  <si>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</si>
  <si>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</si>
  <si>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</si>
  <si>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</si>
  <si>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</si>
  <si>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</si>
  <si>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</si>
  <si>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</si>
  <si>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</si>
  <si>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</si>
  <si>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</si>
  <si>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</si>
  <si>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</si>
  <si>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</si>
  <si>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</si>
  <si>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</si>
  <si>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</si>
  <si>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</si>
  <si>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</si>
  <si>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</si>
  <si>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</si>
  <si>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</si>
  <si>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</si>
  <si>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</si>
  <si>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</si>
  <si>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</si>
  <si>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</si>
  <si>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</si>
  <si>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</si>
  <si>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</si>
  <si>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</si>
  <si>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</si>
  <si>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</si>
  <si>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</si>
  <si>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</si>
  <si>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</si>
  <si>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</si>
  <si>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</si>
  <si>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</si>
  <si>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</si>
  <si>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</si>
  <si>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</si>
  <si>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</si>
  <si>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</si>
  <si>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</si>
  <si>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</si>
  <si>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</si>
  <si>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</si>
  <si>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</si>
  <si>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</si>
  <si>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</si>
  <si>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</si>
  <si>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</si>
  <si>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</si>
  <si>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</si>
  <si>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</si>
  <si>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</si>
  <si>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</si>
  <si>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</si>
  <si>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</si>
  <si>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</si>
  <si>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</si>
  <si>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</si>
  <si>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</si>
  <si>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</si>
  <si>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</si>
  <si>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</si>
  <si>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</si>
  <si>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</si>
  <si>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</si>
  <si>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</si>
  <si>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</si>
  <si>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</si>
  <si>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</si>
  <si>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</si>
  <si>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</si>
  <si>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</si>
  <si>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</si>
  <si>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</si>
  <si>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</si>
  <si>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</si>
  <si>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</si>
  <si>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</si>
  <si>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</si>
  <si>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</si>
  <si>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</si>
  <si>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</si>
  <si>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</si>
  <si>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</si>
  <si>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</si>
  <si>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</si>
  <si>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</si>
  <si>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</si>
  <si>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</si>
  <si>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</si>
  <si>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</si>
  <si>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</si>
  <si>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</si>
  <si>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</si>
  <si>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</si>
  <si>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</si>
  <si>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</si>
  <si>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</si>
  <si>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</si>
  <si>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</si>
  <si>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</si>
  <si>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</si>
  <si>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</si>
  <si>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</si>
  <si>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</si>
  <si>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</si>
  <si>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</si>
  <si>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</si>
  <si>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</si>
  <si>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</si>
  <si>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</si>
  <si>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</si>
  <si>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</si>
  <si>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</si>
  <si>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</si>
  <si>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</si>
  <si>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</si>
  <si>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</si>
  <si>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</si>
  <si>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</si>
  <si>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</si>
  <si>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</si>
  <si>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</si>
  <si>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</si>
  <si>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</si>
  <si>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</si>
  <si>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</si>
  <si>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</si>
  <si>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</si>
  <si>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</si>
  <si>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</si>
  <si>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</si>
  <si>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</si>
  <si>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</si>
  <si>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</si>
  <si>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</si>
  <si>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</si>
  <si>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</si>
  <si>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</si>
  <si>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</si>
  <si>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</si>
  <si>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</si>
  <si>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</si>
  <si>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</si>
  <si>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</si>
  <si>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</si>
  <si>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</si>
  <si>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</si>
  <si>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</si>
  <si>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</si>
  <si>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</si>
  <si>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</si>
  <si>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</si>
  <si>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</si>
  <si>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</si>
  <si>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</si>
  <si>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</si>
  <si>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</si>
  <si>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</si>
  <si>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</si>
  <si>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</si>
  <si>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</si>
  <si>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</si>
  <si>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</si>
  <si>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</si>
  <si>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</si>
  <si>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</si>
  <si>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</si>
  <si>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</si>
  <si>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</si>
  <si>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</si>
  <si>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</si>
  <si>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</si>
  <si>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</si>
  <si>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</si>
  <si>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</si>
  <si>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</si>
  <si>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</si>
  <si>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</si>
  <si>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</si>
  <si>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</si>
  <si>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</si>
  <si>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</si>
  <si>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</si>
  <si>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</si>
  <si>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</si>
  <si>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</si>
  <si>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</si>
  <si>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</si>
  <si>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</si>
  <si>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</si>
  <si>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</si>
  <si>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</si>
  <si>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</si>
  <si>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</si>
  <si>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</si>
  <si>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</si>
  <si>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</si>
  <si>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</si>
  <si>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</si>
  <si>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</si>
  <si>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</si>
  <si>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</si>
  <si>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</si>
  <si>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</si>
  <si>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</si>
  <si>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</si>
  <si>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</si>
  <si>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</si>
  <si>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</si>
  <si>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</si>
  <si>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</si>
  <si>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</si>
  <si>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</si>
  <si>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</si>
  <si>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</si>
  <si>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</si>
  <si>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</si>
  <si>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</si>
  <si>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</si>
  <si>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</si>
  <si>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</si>
  <si>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</si>
  <si>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</si>
  <si>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</si>
  <si>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</si>
  <si>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</si>
  <si>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</si>
  <si>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</si>
  <si>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</si>
  <si>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</si>
  <si>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</si>
  <si>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</si>
  <si>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</si>
  <si>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</si>
  <si>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</si>
  <si>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</si>
  <si>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</si>
  <si>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</si>
  <si>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</si>
  <si>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</si>
  <si>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</si>
  <si>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</si>
  <si>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</si>
  <si>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</si>
  <si>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</si>
  <si>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</si>
  <si>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</si>
  <si>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</si>
  <si>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</si>
  <si>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</si>
  <si>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</si>
  <si>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</si>
  <si>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</si>
  <si>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</si>
  <si>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</si>
  <si>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</si>
  <si>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</si>
  <si>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</si>
  <si>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</si>
  <si>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</si>
  <si>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</si>
  <si>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</si>
  <si>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</si>
  <si>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</si>
  <si>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</si>
  <si>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</si>
  <si>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</si>
  <si>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</si>
  <si>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</si>
  <si>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</si>
  <si>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</si>
  <si>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</si>
  <si>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</si>
  <si>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</si>
  <si>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</si>
  <si>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</si>
  <si>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</si>
  <si>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</si>
  <si>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</si>
  <si>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</si>
  <si>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</si>
  <si>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</si>
  <si>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</si>
  <si>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</si>
  <si>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</si>
  <si>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</si>
  <si>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</si>
  <si>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</si>
  <si>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</si>
  <si>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</si>
  <si>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</si>
  <si>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</si>
  <si>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</si>
  <si>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</si>
  <si>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</si>
  <si>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</si>
  <si>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</si>
  <si>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</si>
  <si>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</si>
  <si>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</si>
  <si>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</si>
  <si>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</si>
  <si>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</si>
  <si>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</si>
  <si>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</si>
  <si>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</si>
  <si>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</si>
  <si>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</si>
  <si>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</si>
  <si>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</si>
  <si>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</si>
  <si>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</si>
  <si>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</si>
  <si>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</si>
  <si>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</si>
  <si>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</si>
  <si>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</si>
  <si>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</si>
  <si>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</si>
  <si>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</si>
  <si>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</si>
  <si>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</si>
  <si>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</si>
  <si>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</si>
  <si>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</si>
  <si>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</si>
  <si>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</si>
  <si>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</si>
  <si>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</si>
  <si>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</si>
  <si>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</si>
  <si>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</si>
  <si>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</si>
  <si>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</si>
  <si>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</si>
  <si>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</si>
  <si>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</si>
  <si>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</si>
  <si>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</si>
  <si>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</si>
  <si>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</si>
  <si>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</si>
  <si>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</si>
  <si>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</si>
  <si>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</si>
  <si>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</si>
  <si>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</si>
  <si>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</si>
  <si>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</si>
  <si>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</si>
  <si>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</si>
  <si>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</si>
  <si>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</si>
  <si>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</si>
  <si>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</si>
  <si>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</si>
  <si>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</si>
  <si>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</si>
  <si>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</si>
  <si>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</si>
  <si>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</si>
  <si>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</si>
  <si>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</si>
  <si>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</si>
  <si>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</si>
  <si>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</si>
  <si>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</si>
  <si>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</si>
  <si>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</si>
  <si>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</si>
  <si>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</si>
  <si>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</si>
  <si>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</si>
  <si>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</si>
  <si>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</si>
  <si>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</si>
  <si>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</si>
  <si>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</si>
  <si>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</si>
  <si>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</si>
  <si>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</si>
  <si>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</si>
  <si>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</si>
  <si>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</si>
  <si>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</si>
  <si>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</si>
  <si>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</si>
  <si>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</si>
  <si>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</si>
  <si>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</si>
  <si>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</si>
  <si>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</si>
  <si>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</si>
  <si>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</si>
  <si>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</si>
  <si>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</si>
  <si>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</si>
  <si>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</si>
  <si>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</si>
  <si>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</si>
  <si>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</si>
  <si>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</si>
  <si>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</si>
  <si>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</si>
  <si>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</si>
  <si>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</si>
  <si>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</si>
  <si>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</si>
  <si>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</si>
  <si>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</si>
  <si>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</si>
  <si>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</si>
  <si>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</si>
  <si>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</si>
  <si>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</si>
  <si>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</si>
  <si>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</si>
  <si>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</si>
  <si>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</si>
  <si>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</si>
  <si>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</si>
  <si>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</si>
  <si>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</si>
  <si>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</si>
  <si>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</si>
  <si>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</si>
  <si>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</si>
  <si>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</si>
  <si>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</si>
  <si>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</si>
  <si>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</si>
  <si>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</si>
  <si>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</si>
  <si>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</si>
  <si>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</si>
  <si>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</si>
  <si>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</si>
  <si>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</si>
  <si>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</si>
  <si>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</si>
  <si>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</si>
  <si>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</si>
  <si>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</si>
  <si>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</si>
  <si>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</si>
  <si>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</si>
  <si>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</si>
  <si>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</si>
  <si>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</si>
  <si>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</si>
  <si>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</si>
  <si>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</si>
  <si>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</si>
  <si>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</si>
  <si>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</si>
  <si>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</si>
  <si>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</si>
  <si>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</si>
  <si>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</si>
  <si>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</si>
  <si>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</si>
  <si>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</si>
  <si>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</si>
  <si>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</si>
  <si>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</si>
  <si>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</si>
  <si>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</si>
  <si>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</si>
  <si>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</si>
  <si>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</si>
  <si>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</si>
  <si>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</si>
  <si>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</si>
  <si>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</si>
  <si>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</si>
  <si>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</si>
  <si>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</si>
  <si>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</si>
  <si>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</si>
  <si>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</si>
  <si>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</si>
  <si>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</si>
  <si>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</si>
  <si>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</si>
  <si>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</si>
  <si>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</si>
  <si>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</si>
  <si>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</si>
  <si>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</si>
  <si>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</si>
  <si>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</si>
  <si>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</si>
  <si>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</si>
  <si>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</si>
  <si>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</si>
  <si>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</si>
  <si>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</si>
  <si>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</si>
  <si>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</si>
  <si>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</si>
  <si>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</si>
  <si>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</si>
  <si>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</si>
  <si>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</si>
  <si>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</si>
  <si>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</si>
  <si>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</si>
  <si>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</si>
  <si>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</si>
  <si>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</si>
  <si>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</si>
  <si>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</si>
  <si>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</si>
  <si>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</si>
  <si>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</si>
  <si>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</si>
  <si>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</si>
  <si>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</si>
  <si>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</si>
  <si>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</si>
  <si>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</si>
  <si>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</si>
  <si>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</si>
  <si>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</si>
  <si>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</si>
  <si>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</si>
  <si>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</si>
  <si>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</si>
  <si>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</si>
  <si>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</si>
  <si>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</si>
  <si>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</si>
  <si>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</si>
  <si>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</si>
  <si>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</si>
  <si>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</si>
  <si>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</si>
  <si>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</si>
  <si>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</si>
  <si>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</si>
  <si>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</si>
  <si>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</si>
  <si>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</si>
  <si>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</si>
  <si>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</si>
  <si>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</si>
  <si>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</si>
  <si>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</si>
  <si>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</si>
  <si>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</si>
  <si>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</si>
  <si>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</si>
  <si>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</si>
  <si>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</si>
  <si>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</si>
  <si>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</si>
  <si>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</si>
  <si>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</si>
  <si>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</si>
  <si>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</si>
  <si>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</si>
  <si>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</si>
  <si>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</si>
  <si>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</si>
  <si>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</si>
  <si>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</si>
  <si>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</si>
  <si>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</si>
  <si>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</si>
  <si>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</si>
  <si>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</si>
  <si>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</si>
  <si>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</si>
  <si>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</si>
  <si>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</si>
  <si>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</si>
  <si>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</si>
  <si>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</si>
  <si>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</si>
  <si>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</si>
  <si>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</si>
  <si>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</si>
  <si>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</si>
  <si>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</si>
  <si>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</si>
  <si>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</si>
  <si>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</si>
  <si>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</si>
  <si>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</si>
  <si>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</si>
  <si>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</si>
  <si>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</si>
  <si>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</si>
  <si>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</si>
  <si>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</si>
  <si>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</si>
  <si>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</si>
  <si>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</si>
  <si>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</si>
  <si>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</si>
  <si>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</si>
  <si>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</si>
  <si>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</si>
  <si>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</si>
  <si>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</si>
  <si>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</si>
  <si>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</si>
  <si>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</si>
  <si>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</si>
  <si>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</si>
  <si>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</si>
  <si>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</si>
  <si>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</si>
  <si>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</si>
  <si>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</si>
  <si>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</si>
  <si>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</si>
  <si>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</si>
  <si>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</si>
  <si>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</si>
  <si>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</si>
  <si>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</si>
  <si>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</si>
  <si>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</si>
  <si>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</si>
  <si>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</si>
  <si>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</si>
  <si>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</si>
  <si>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</si>
  <si>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</si>
  <si>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</si>
  <si>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</si>
  <si>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</si>
  <si>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</si>
  <si>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</si>
  <si>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</si>
  <si>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</si>
  <si>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</si>
  <si>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</si>
  <si>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</si>
  <si>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</si>
  <si>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</si>
  <si>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</si>
  <si>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</si>
  <si>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</si>
  <si>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</si>
  <si>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</si>
  <si>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</si>
  <si>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</si>
  <si>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</si>
  <si>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</si>
  <si>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</si>
  <si>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</si>
  <si>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</si>
  <si>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</si>
  <si>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</si>
  <si>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</si>
  <si>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</si>
  <si>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</si>
  <si>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</si>
  <si>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</si>
  <si>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</si>
  <si>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</si>
  <si>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</si>
  <si>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</si>
  <si>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</si>
  <si>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</si>
  <si>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</si>
  <si>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</si>
  <si>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</si>
  <si>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</si>
  <si>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</si>
  <si>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</si>
  <si>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</si>
  <si>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</si>
  <si>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</si>
  <si>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</si>
  <si>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</si>
  <si>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</si>
  <si>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</si>
  <si>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</si>
  <si>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</si>
  <si>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</si>
  <si>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</si>
  <si>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</si>
  <si>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</si>
  <si>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</si>
  <si>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</si>
  <si>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</si>
  <si>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</si>
  <si>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</si>
  <si>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</si>
  <si>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</si>
  <si>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</si>
  <si>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</si>
  <si>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</si>
  <si>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</si>
  <si>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</si>
  <si>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</si>
  <si>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</si>
  <si>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</si>
  <si>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</si>
  <si>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</si>
  <si>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</si>
  <si>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</si>
  <si>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</si>
  <si>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</si>
  <si>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</si>
  <si>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</si>
  <si>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</si>
  <si>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</si>
  <si>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</si>
  <si>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</si>
  <si>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</si>
  <si>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</si>
  <si>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</si>
  <si>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</si>
  <si>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</si>
  <si>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</si>
  <si>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</si>
  <si>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</si>
  <si>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</si>
  <si>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</si>
  <si>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</si>
  <si>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</si>
  <si>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</si>
  <si>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</si>
  <si>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</si>
  <si>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</si>
  <si>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</si>
  <si>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</si>
  <si>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</si>
  <si>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</si>
  <si>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</si>
  <si>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</si>
  <si>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</si>
  <si>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</si>
  <si>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</si>
  <si>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</si>
  <si>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</si>
  <si>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</si>
  <si>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</si>
  <si>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</si>
  <si>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</si>
  <si>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</si>
  <si>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</si>
  <si>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</si>
  <si>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</si>
  <si>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</si>
  <si>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</si>
  <si>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</si>
  <si>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</si>
  <si>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</si>
  <si>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</si>
  <si>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</si>
  <si>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</si>
  <si>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</si>
  <si>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</si>
  <si>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</si>
  <si>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</si>
  <si>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</si>
  <si>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</si>
  <si>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</si>
  <si>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</si>
  <si>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</si>
  <si>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</si>
  <si>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</si>
  <si>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</si>
  <si>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</si>
  <si>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</si>
  <si>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</si>
  <si>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</si>
  <si>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</si>
  <si>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</si>
  <si>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</si>
  <si>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</si>
  <si>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</si>
  <si>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</si>
  <si>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</si>
  <si>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</si>
  <si>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</si>
  <si>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</si>
  <si>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</si>
  <si>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</si>
  <si>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</si>
  <si>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</si>
  <si>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</si>
  <si>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</si>
  <si>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</si>
  <si>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</si>
  <si>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</si>
  <si>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</si>
  <si>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</si>
  <si>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</si>
  <si>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</si>
  <si>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</si>
  <si>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</si>
  <si>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</si>
  <si>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</si>
  <si>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</si>
  <si>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</si>
  <si>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</si>
  <si>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</si>
  <si>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</si>
  <si>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</si>
  <si>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</si>
  <si>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</si>
  <si>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</si>
  <si>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</si>
  <si>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</si>
  <si>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</si>
  <si>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</si>
  <si>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</si>
  <si>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</si>
  <si>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</si>
  <si>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</si>
  <si>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</si>
  <si>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</si>
  <si>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</si>
  <si>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</si>
  <si>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</si>
  <si>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</si>
  <si>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</si>
  <si>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</si>
  <si>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</si>
  <si>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</si>
  <si>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</si>
  <si>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</si>
  <si>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</si>
  <si>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</si>
  <si>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</si>
  <si>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</si>
  <si>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</si>
  <si>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</si>
  <si>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</si>
  <si>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</si>
  <si>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</si>
  <si>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</si>
  <si>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</si>
  <si>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</si>
  <si>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</si>
  <si>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</si>
  <si>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</si>
  <si>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</si>
  <si>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</si>
  <si>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</si>
  <si>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</si>
  <si>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</si>
  <si>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</si>
  <si>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</si>
  <si>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</si>
  <si>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</si>
  <si>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</si>
  <si>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</si>
  <si>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</si>
  <si>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</si>
  <si>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</si>
  <si>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</si>
  <si>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</si>
  <si>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</si>
  <si>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</si>
  <si>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</si>
  <si>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</si>
  <si>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</si>
  <si>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</si>
  <si>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</si>
  <si>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</si>
  <si>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</si>
  <si>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</si>
  <si>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</si>
  <si>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</si>
  <si>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</si>
  <si>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</si>
  <si>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</si>
  <si>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</si>
  <si>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</si>
  <si>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</si>
  <si>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</si>
  <si>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</si>
  <si>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</si>
  <si>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</si>
  <si>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</si>
  <si>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</si>
  <si>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</si>
  <si>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</si>
  <si>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</si>
  <si>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</si>
  <si>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</si>
  <si>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</si>
  <si>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</si>
  <si>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</si>
  <si>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</si>
  <si>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</si>
  <si>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</si>
  <si>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</si>
  <si>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</si>
  <si>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</si>
  <si>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</si>
  <si>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</si>
  <si>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</si>
  <si>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</si>
  <si>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</si>
  <si>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</si>
  <si>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</si>
  <si>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</si>
  <si>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</si>
  <si>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</si>
  <si>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</si>
  <si>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</si>
  <si>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</si>
  <si>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</si>
  <si>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</si>
  <si>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</si>
  <si>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</si>
  <si>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</si>
  <si>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</si>
  <si>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</si>
  <si>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</si>
  <si>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</si>
  <si>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</si>
  <si>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</si>
  <si>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</si>
  <si>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</si>
  <si>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</si>
  <si>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</si>
  <si>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</si>
  <si>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</si>
  <si>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</si>
  <si>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</si>
  <si>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</si>
  <si>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</si>
  <si>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</si>
  <si>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</si>
  <si>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</si>
  <si>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</si>
  <si>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</si>
  <si>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</si>
  <si>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</si>
  <si>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</si>
  <si>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</si>
  <si>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</si>
  <si>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</si>
  <si>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</si>
  <si>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</si>
  <si>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</si>
  <si>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</si>
  <si>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</si>
  <si>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</si>
  <si>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</si>
  <si>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</si>
  <si>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</si>
  <si>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</si>
  <si>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</si>
  <si>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</si>
  <si>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</si>
  <si>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</si>
  <si>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</si>
  <si>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</si>
  <si>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</si>
  <si>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</si>
  <si>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</si>
  <si>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</si>
  <si>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</si>
  <si>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</si>
  <si>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</si>
  <si>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</si>
  <si>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</si>
  <si>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</si>
  <si>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</si>
  <si>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</si>
  <si>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</si>
  <si>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</si>
  <si>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</si>
  <si>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</si>
  <si>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</si>
  <si>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</si>
  <si>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</si>
  <si>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</si>
  <si>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</si>
  <si>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</si>
  <si>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</si>
  <si>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</si>
  <si>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</si>
  <si>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</si>
  <si>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</si>
  <si>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</si>
  <si>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</si>
  <si>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</si>
  <si>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</si>
  <si>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</si>
  <si>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</si>
  <si>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</si>
  <si>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</si>
  <si>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</si>
  <si>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</si>
  <si>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</si>
  <si>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</si>
  <si>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</si>
  <si>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</si>
  <si>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</si>
  <si>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</si>
  <si>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</si>
  <si>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</si>
  <si>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</si>
  <si>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</si>
  <si>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</si>
  <si>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</si>
  <si>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</si>
  <si>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</si>
  <si>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</si>
  <si>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</si>
  <si>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</si>
  <si>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</si>
  <si>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</si>
  <si>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</si>
  <si>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</si>
  <si>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</si>
  <si>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</si>
  <si>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</si>
  <si>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</si>
  <si>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</si>
  <si>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</si>
  <si>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</si>
  <si>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</si>
  <si>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</si>
  <si>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</si>
  <si>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</si>
  <si>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</si>
  <si>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</si>
  <si>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</si>
  <si>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</si>
  <si>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</si>
  <si>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</si>
  <si>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</si>
  <si>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</si>
  <si>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</si>
  <si>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</si>
  <si>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</si>
  <si>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</si>
  <si>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</si>
  <si>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</si>
  <si>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</si>
  <si>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</si>
  <si>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</si>
  <si>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</si>
  <si>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</si>
  <si>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</si>
  <si>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</si>
  <si>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</si>
  <si>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</si>
  <si>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</si>
  <si>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</si>
  <si>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</si>
  <si>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</si>
  <si>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</si>
  <si>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</si>
  <si>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</si>
  <si>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</si>
  <si>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</si>
  <si>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</si>
  <si>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</si>
  <si>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</si>
  <si>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</si>
  <si>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</si>
  <si>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</si>
  <si>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</si>
  <si>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</si>
  <si>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</si>
  <si>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</si>
  <si>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</si>
  <si>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</si>
  <si>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</si>
  <si>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</si>
  <si>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</si>
  <si>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</si>
  <si>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</si>
  <si>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</si>
  <si>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</si>
  <si>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</si>
  <si>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</si>
  <si>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</si>
  <si>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</si>
  <si>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</si>
  <si>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</si>
  <si>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</si>
  <si>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</si>
  <si>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</si>
  <si>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</si>
  <si>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</si>
  <si>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</si>
  <si>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</si>
  <si>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</si>
  <si>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</si>
  <si>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</si>
  <si>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</si>
  <si>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</si>
  <si>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</si>
  <si>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</si>
  <si>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</si>
  <si>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</si>
  <si>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</si>
  <si>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</si>
  <si>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</si>
  <si>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</si>
  <si>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</si>
  <si>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</si>
  <si>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</si>
  <si>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</si>
  <si>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</si>
  <si>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</si>
  <si>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</si>
  <si>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</si>
  <si>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</si>
  <si>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</si>
  <si>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</si>
  <si>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</si>
  <si>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</si>
  <si>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</si>
  <si>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</si>
  <si>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</si>
  <si>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</si>
  <si>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</si>
  <si>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</si>
  <si>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</si>
  <si>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</si>
  <si>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</si>
  <si>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</si>
  <si>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</si>
  <si>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</si>
  <si>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</si>
  <si>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</si>
  <si>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</si>
  <si>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</si>
  <si>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</si>
  <si>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</si>
  <si>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</si>
  <si>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</si>
  <si>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</si>
  <si>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</si>
  <si>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</si>
  <si>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</si>
  <si>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</si>
  <si>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</si>
  <si>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</si>
  <si>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</si>
  <si>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</si>
  <si>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</si>
  <si>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</si>
  <si>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</si>
  <si>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</si>
  <si>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</si>
  <si>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</si>
  <si>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</si>
  <si>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</si>
  <si>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</si>
  <si>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</si>
  <si>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</si>
  <si>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</si>
  <si>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</si>
  <si>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</si>
  <si>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</si>
  <si>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</si>
  <si>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</si>
  <si>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</si>
  <si>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</si>
  <si>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</si>
  <si>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</si>
  <si>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</si>
  <si>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</si>
  <si>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</si>
  <si>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</si>
  <si>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</si>
  <si>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</si>
  <si>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</si>
  <si>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</si>
  <si>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</si>
  <si>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</si>
  <si>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</si>
  <si>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</si>
  <si>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</si>
  <si>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</si>
  <si>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</si>
  <si>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</si>
  <si>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</si>
  <si>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</si>
  <si>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</si>
  <si>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</si>
  <si>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</si>
  <si>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</si>
  <si>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</si>
  <si>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</si>
  <si>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</si>
  <si>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</si>
  <si>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</si>
  <si>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</si>
  <si>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</si>
  <si>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</si>
  <si>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</si>
  <si>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</si>
  <si>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</si>
  <si>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</si>
  <si>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</si>
  <si>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</si>
  <si>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</si>
  <si>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</si>
  <si>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</si>
  <si>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</si>
  <si>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</si>
  <si>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</si>
  <si>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</si>
  <si>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</si>
  <si>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</si>
  <si>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</si>
  <si>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</si>
  <si>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</si>
  <si>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</si>
  <si>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</si>
  <si>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</si>
  <si>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</si>
  <si>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</si>
  <si>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</si>
  <si>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</si>
  <si>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</si>
  <si>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</si>
  <si>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</si>
  <si>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</si>
  <si>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</si>
  <si>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</si>
  <si>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</si>
  <si>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</si>
  <si>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</si>
  <si>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</si>
  <si>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</si>
  <si>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</si>
  <si>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</si>
  <si>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</si>
  <si>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</si>
  <si>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</si>
  <si>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</si>
  <si>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</si>
  <si>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</si>
  <si>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</si>
  <si>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</si>
  <si>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</si>
  <si>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</si>
  <si>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</si>
  <si>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</si>
  <si>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</si>
  <si>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</si>
  <si>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</si>
  <si>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</si>
  <si>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</si>
  <si>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</si>
  <si>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</si>
  <si>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</si>
  <si>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</si>
  <si>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</si>
  <si>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</si>
  <si>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</si>
  <si>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</si>
  <si>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</si>
  <si>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</si>
  <si>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</si>
  <si>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</si>
  <si>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</si>
  <si>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</si>
  <si>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</si>
  <si>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</si>
  <si>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</si>
  <si>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</si>
  <si>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</si>
  <si>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</si>
  <si>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</si>
  <si>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</si>
  <si>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</si>
  <si>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</si>
  <si>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</si>
  <si>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</si>
  <si>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</si>
  <si>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</si>
  <si>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</si>
  <si>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</si>
  <si>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</si>
  <si>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</si>
  <si>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</si>
  <si>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</si>
  <si>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</si>
  <si>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</si>
  <si>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</si>
  <si>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</si>
  <si>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</si>
  <si>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</si>
  <si>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</si>
  <si>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</si>
  <si>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</si>
  <si>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</si>
  <si>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</si>
  <si>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</si>
  <si>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</si>
  <si>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</si>
  <si>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</si>
  <si>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</si>
  <si>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</si>
  <si>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</si>
  <si>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</si>
  <si>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</si>
  <si>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</si>
  <si>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</si>
  <si>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</si>
  <si>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</si>
  <si>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</si>
  <si>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</si>
  <si>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</si>
  <si>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</si>
  <si>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</si>
  <si>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</si>
  <si>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</si>
  <si>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</si>
  <si>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</si>
  <si>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</si>
  <si>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</si>
  <si>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</si>
  <si>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</si>
  <si>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</si>
  <si>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</si>
  <si>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</si>
  <si>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</si>
  <si>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</si>
  <si>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</si>
  <si>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</si>
  <si>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</si>
  <si>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</si>
  <si>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</si>
  <si>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</si>
  <si>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</si>
  <si>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</si>
  <si>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</si>
  <si>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</si>
  <si>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</si>
  <si>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</si>
  <si>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</si>
  <si>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</si>
  <si>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</si>
  <si>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</si>
  <si>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</si>
  <si>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</si>
  <si>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</si>
  <si>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</si>
  <si>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</si>
  <si>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</si>
  <si>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</si>
  <si>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</si>
  <si>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</si>
  <si>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</si>
  <si>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</si>
  <si>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</si>
  <si>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</si>
  <si>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</si>
  <si>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</si>
  <si>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</si>
  <si>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</si>
  <si>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</si>
  <si>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</si>
  <si>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</si>
  <si>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</si>
  <si>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</si>
  <si>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</si>
  <si>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</si>
  <si>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</si>
  <si>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</si>
  <si>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</si>
  <si>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</si>
  <si>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</si>
  <si>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</si>
  <si>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</si>
  <si>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</si>
  <si>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</si>
  <si>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</si>
  <si>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</si>
  <si>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</si>
  <si>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</si>
  <si>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</si>
  <si>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</si>
  <si>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</si>
  <si>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</si>
  <si>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</si>
  <si>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</si>
  <si>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</si>
  <si>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</si>
  <si>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</si>
  <si>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</si>
  <si>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</si>
  <si>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</si>
  <si>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</si>
  <si>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</si>
  <si>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</si>
  <si>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</si>
  <si>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</si>
  <si>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</si>
  <si>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</si>
  <si>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</si>
  <si>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</si>
  <si>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</si>
  <si>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</si>
  <si>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</si>
  <si>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</si>
  <si>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</si>
  <si>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</si>
  <si>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</si>
  <si>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</si>
  <si>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</si>
  <si>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</si>
  <si>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</si>
  <si>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</si>
  <si>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</si>
  <si>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</si>
  <si>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</si>
  <si>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</si>
  <si>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</si>
  <si>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</si>
  <si>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</si>
  <si>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</si>
  <si>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</si>
  <si>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</si>
  <si>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</si>
  <si>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</si>
  <si>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</si>
  <si>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</si>
  <si>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</si>
  <si>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</si>
  <si>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</si>
  <si>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</si>
  <si>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</si>
  <si>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</si>
  <si>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</si>
  <si>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</si>
  <si>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</si>
  <si>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</si>
  <si>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</si>
  <si>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</si>
  <si>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</si>
  <si>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</si>
  <si>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</si>
  <si>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</si>
  <si>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</si>
  <si>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</si>
  <si>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</si>
  <si>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</si>
  <si>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</si>
  <si>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</si>
  <si>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</si>
  <si>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</si>
  <si>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</si>
  <si>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</si>
  <si>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</si>
  <si>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</si>
  <si>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</si>
  <si>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</si>
  <si>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</si>
  <si>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</si>
  <si>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</si>
  <si>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</si>
  <si>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</si>
  <si>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</si>
  <si>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</si>
  <si>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</si>
  <si>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</si>
  <si>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</si>
  <si>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</si>
  <si>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</si>
  <si>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</si>
  <si>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</si>
  <si>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</si>
  <si>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</si>
  <si>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</si>
  <si>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</si>
  <si>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</si>
  <si>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</si>
  <si>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</si>
  <si>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</si>
  <si>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</si>
  <si>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</si>
  <si>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</si>
  <si>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</si>
  <si>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</si>
  <si>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</si>
  <si>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</si>
  <si>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</si>
  <si>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</si>
  <si>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</si>
  <si>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</si>
  <si>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</si>
  <si>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</si>
  <si>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</si>
  <si>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</si>
  <si>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</si>
  <si>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</si>
  <si>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</si>
  <si>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</si>
  <si>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</si>
  <si>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</si>
  <si>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</si>
  <si>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</si>
  <si>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</si>
  <si>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</si>
  <si>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</si>
  <si>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</si>
  <si>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</si>
  <si>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</si>
  <si>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</si>
  <si>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</si>
  <si>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</si>
  <si>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</si>
  <si>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</si>
  <si>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</si>
  <si>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</si>
  <si>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</si>
  <si>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</si>
  <si>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</si>
  <si>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</si>
  <si>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</si>
  <si>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</si>
  <si>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</si>
  <si>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</si>
  <si>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</si>
  <si>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</si>
  <si>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</si>
  <si>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</si>
  <si>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</si>
  <si>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</si>
  <si>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</si>
  <si>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</si>
  <si>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</si>
  <si>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</si>
  <si>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</si>
  <si>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</si>
  <si>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</si>
  <si>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</si>
  <si>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</si>
  <si>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</si>
  <si>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</si>
  <si>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</si>
  <si>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</si>
  <si>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</si>
  <si>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</si>
  <si>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</si>
  <si>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</si>
  <si>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</si>
  <si>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</si>
  <si>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</si>
  <si>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</si>
  <si>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</si>
  <si>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</si>
  <si>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</si>
  <si>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</si>
  <si>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</si>
  <si>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</si>
  <si>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</si>
  <si>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</si>
  <si>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</si>
  <si>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</si>
  <si>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</si>
  <si>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</si>
  <si>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</si>
  <si>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</si>
  <si>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</si>
  <si>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</si>
  <si>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</si>
  <si>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</si>
  <si>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</si>
  <si>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</si>
  <si>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</si>
  <si>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</si>
  <si>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</si>
  <si>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</si>
  <si>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</si>
  <si>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</si>
  <si>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</si>
  <si>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</si>
  <si>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</si>
  <si>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</si>
  <si>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</si>
  <si>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</si>
  <si>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</si>
  <si>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</si>
  <si>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</si>
  <si>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</si>
  <si>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</si>
  <si>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</si>
  <si>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</si>
  <si>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</si>
  <si>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</si>
  <si>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</si>
  <si>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</si>
  <si>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</si>
  <si>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</si>
  <si>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</si>
  <si>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</si>
  <si>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</si>
  <si>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</si>
  <si>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</si>
  <si>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</si>
  <si>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</si>
  <si>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</si>
  <si>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</si>
  <si>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</si>
  <si>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</si>
  <si>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</si>
  <si>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</si>
  <si>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</si>
  <si>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</si>
  <si>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</si>
  <si>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</si>
  <si>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</si>
  <si>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</si>
  <si>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</si>
  <si>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</si>
  <si>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</si>
  <si>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</si>
  <si>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</si>
  <si>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</si>
  <si>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</si>
  <si>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</si>
  <si>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</si>
  <si>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</si>
  <si>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</si>
  <si>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</si>
  <si>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</si>
  <si>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</si>
  <si>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</si>
  <si>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</si>
  <si>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</si>
  <si>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</si>
  <si>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</si>
  <si>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</si>
  <si>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</si>
  <si>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</si>
  <si>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</si>
  <si>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</si>
  <si>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</si>
  <si>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</si>
  <si>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</si>
  <si>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</si>
  <si>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</si>
  <si>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</si>
  <si>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</si>
  <si>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</si>
  <si>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</si>
  <si>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</si>
  <si>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</si>
  <si>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</si>
  <si>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</si>
  <si>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</si>
  <si>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</si>
  <si>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</si>
  <si>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</si>
  <si>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</si>
  <si>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</si>
  <si>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</si>
  <si>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</si>
  <si>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</si>
  <si>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</si>
  <si>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</si>
  <si>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</si>
  <si>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</si>
  <si>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</si>
  <si>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</si>
  <si>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</si>
  <si>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</si>
  <si>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</si>
  <si>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</si>
  <si>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</si>
  <si>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</si>
  <si>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</si>
  <si>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</si>
  <si>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</si>
  <si>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</si>
  <si>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</si>
  <si>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</si>
  <si>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</si>
  <si>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</si>
  <si>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</si>
  <si>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</si>
  <si>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</si>
  <si>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</si>
  <si>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</si>
  <si>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</si>
  <si>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</si>
  <si>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</si>
  <si>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</si>
  <si>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</si>
  <si>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</si>
  <si>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</si>
  <si>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</si>
  <si>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</si>
  <si>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</si>
  <si>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</si>
  <si>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</si>
  <si>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</si>
  <si>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</si>
  <si>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</si>
  <si>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</si>
  <si>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</si>
  <si>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</si>
  <si>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</si>
  <si>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</si>
  <si>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</si>
  <si>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</si>
  <si>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</si>
  <si>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</si>
  <si>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</si>
  <si>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</si>
  <si>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</si>
  <si>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</si>
  <si>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</si>
  <si>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</si>
  <si>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</si>
  <si>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</si>
  <si>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</si>
  <si>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</si>
  <si>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</si>
  <si>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</si>
  <si>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</si>
  <si>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</si>
  <si>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</si>
  <si>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</si>
  <si>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</si>
  <si>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</si>
  <si>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</si>
  <si>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</si>
  <si>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</si>
  <si>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</si>
  <si>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</si>
  <si>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</si>
  <si>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</si>
  <si>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</si>
  <si>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</si>
  <si>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</si>
  <si>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</si>
  <si>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</si>
  <si>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</si>
  <si>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</si>
  <si>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</si>
  <si>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</si>
  <si>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</si>
  <si>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</si>
  <si>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</si>
  <si>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</si>
  <si>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</si>
  <si>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</si>
  <si>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</si>
  <si>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</si>
  <si>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</si>
  <si>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</si>
  <si>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</si>
  <si>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</si>
  <si>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</si>
  <si>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</si>
  <si>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</si>
  <si>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</si>
  <si>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</si>
  <si>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</si>
  <si>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</si>
  <si>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</si>
  <si>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</si>
  <si>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</si>
  <si>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</si>
  <si>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</si>
  <si>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</si>
  <si>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</si>
  <si>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</si>
  <si>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</si>
  <si>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</si>
  <si>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</si>
  <si>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</si>
  <si>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</si>
  <si>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</si>
  <si>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</si>
  <si>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</si>
  <si>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</si>
  <si>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</si>
  <si>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</si>
  <si>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</si>
  <si>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</si>
  <si>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</si>
  <si>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</si>
  <si>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</si>
  <si>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</si>
  <si>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</si>
  <si>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</si>
  <si>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</si>
  <si>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</si>
  <si>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</si>
  <si>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</si>
  <si>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</si>
  <si>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</si>
  <si>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</si>
  <si>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</si>
  <si>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</si>
  <si>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</si>
  <si>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</si>
  <si>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</si>
  <si>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</si>
  <si>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</si>
  <si>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</si>
  <si>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</si>
  <si>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</si>
  <si>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</si>
  <si>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</si>
  <si>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</si>
  <si>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</si>
  <si>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</si>
  <si>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</si>
  <si>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</si>
  <si>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</si>
  <si>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</si>
  <si>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</si>
  <si>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</si>
  <si>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</si>
  <si>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</si>
  <si>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</si>
  <si>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</si>
  <si>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</si>
  <si>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</si>
  <si>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</si>
  <si>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</si>
  <si>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</si>
  <si>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</si>
  <si>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</si>
  <si>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</si>
  <si>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</si>
  <si>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</si>
  <si>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</si>
  <si>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</si>
  <si>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</si>
  <si>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</si>
  <si>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</si>
  <si>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</si>
  <si>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</si>
  <si>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</si>
  <si>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</si>
  <si>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</si>
  <si>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</si>
  <si>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</si>
  <si>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</si>
  <si>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</si>
  <si>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</si>
  <si>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</si>
  <si>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</si>
  <si>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</si>
  <si>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</si>
  <si>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</si>
  <si>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</si>
  <si>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</si>
  <si>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</si>
  <si>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</si>
  <si>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</si>
  <si>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</si>
  <si>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</si>
  <si>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</si>
  <si>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</si>
  <si>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</si>
  <si>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</si>
  <si>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</si>
  <si>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</si>
  <si>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</si>
  <si>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</si>
  <si>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</si>
  <si>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</si>
  <si>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</si>
  <si>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</si>
  <si>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</si>
  <si>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</si>
  <si>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</si>
  <si>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</si>
  <si>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</si>
  <si>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</si>
  <si>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</si>
  <si>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</si>
  <si>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</si>
  <si>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</si>
  <si>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</si>
  <si>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</si>
  <si>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</si>
  <si>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</si>
  <si>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</si>
  <si>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</si>
  <si>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</si>
  <si>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</si>
  <si>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</si>
  <si>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</si>
  <si>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</si>
  <si>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</si>
  <si>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</si>
  <si>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</si>
  <si>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</si>
  <si>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</si>
  <si>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</si>
  <si>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</si>
  <si>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</si>
  <si>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</si>
  <si>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</si>
  <si>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</si>
  <si>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</si>
  <si>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</si>
  <si>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</si>
  <si>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</si>
  <si>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</si>
  <si>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</si>
  <si>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</si>
  <si>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</si>
  <si>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</si>
  <si>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</si>
  <si>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</si>
  <si>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</si>
  <si>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</si>
  <si>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</si>
  <si>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</si>
  <si>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</si>
  <si>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</si>
  <si>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</si>
  <si>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</si>
  <si>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</si>
  <si>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</si>
  <si>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</si>
  <si>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</si>
  <si>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</si>
  <si>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</si>
  <si>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</si>
  <si>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</si>
  <si>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</si>
  <si>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</si>
  <si>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</si>
  <si>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</si>
  <si>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</si>
  <si>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</si>
  <si>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</si>
  <si>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</si>
  <si>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</si>
  <si>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</si>
  <si>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</si>
  <si>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</si>
  <si>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</si>
  <si>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</si>
  <si>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</si>
  <si>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</si>
  <si>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</si>
  <si>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</si>
  <si>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</si>
  <si>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</si>
  <si>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</si>
  <si>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</si>
  <si>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</si>
  <si>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</si>
  <si>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</si>
  <si>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</si>
  <si>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</si>
  <si>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</si>
  <si>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</si>
  <si>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</si>
  <si>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</si>
  <si>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</si>
  <si>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</si>
  <si>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</si>
  <si>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</si>
  <si>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</si>
  <si>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</si>
  <si>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</si>
  <si>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</si>
  <si>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</si>
  <si>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</si>
  <si>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</si>
  <si>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</si>
  <si>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</si>
  <si>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</si>
  <si>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</si>
  <si>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</si>
  <si>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</si>
  <si>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</si>
  <si>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</si>
  <si>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</si>
  <si>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</si>
  <si>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</si>
  <si>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</si>
  <si>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</si>
  <si>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</si>
  <si>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</si>
  <si>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</si>
  <si>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</si>
  <si>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</si>
  <si>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</si>
  <si>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</si>
  <si>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</si>
  <si>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</si>
  <si>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</si>
  <si>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</si>
  <si>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</si>
  <si>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</si>
  <si>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</si>
  <si>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</si>
  <si>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</si>
  <si>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</si>
  <si>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</si>
  <si>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</si>
  <si>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</si>
  <si>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</si>
  <si>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</si>
  <si>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</si>
  <si>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</si>
  <si>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</si>
  <si>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</si>
  <si>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</si>
  <si>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</si>
  <si>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</si>
  <si>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</si>
  <si>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</si>
  <si>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</si>
  <si>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</si>
  <si>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</si>
  <si>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</si>
  <si>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</si>
  <si>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</si>
  <si>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</si>
  <si>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</si>
  <si>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</si>
  <si>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</si>
  <si>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</si>
  <si>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</si>
  <si>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</si>
  <si>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</si>
  <si>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</si>
  <si>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</si>
  <si>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</si>
  <si>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</si>
  <si>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</si>
  <si>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</si>
  <si>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</si>
  <si>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</si>
  <si>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</si>
  <si>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</si>
  <si>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</si>
  <si>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</si>
  <si>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</si>
  <si>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</si>
  <si>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</si>
  <si>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</si>
  <si>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</si>
  <si>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</si>
  <si>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</si>
  <si>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</si>
  <si>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</si>
  <si>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</si>
  <si>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</si>
  <si>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</si>
  <si>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</si>
  <si>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</si>
  <si>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</si>
  <si>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</si>
  <si>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</si>
  <si>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</si>
  <si>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</si>
  <si>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</si>
  <si>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</si>
  <si>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</si>
  <si>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</si>
  <si>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</si>
  <si>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</si>
  <si>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</si>
  <si>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</si>
  <si>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</si>
  <si>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</si>
  <si>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</si>
  <si>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</si>
  <si>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</si>
  <si>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</si>
  <si>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</si>
  <si>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</si>
  <si>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</si>
  <si>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</si>
  <si>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</si>
  <si>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</si>
  <si>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</si>
  <si>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</si>
  <si>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</si>
  <si>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</si>
  <si>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</si>
  <si>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</si>
  <si>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</si>
  <si>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</si>
  <si>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</si>
  <si>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</si>
  <si>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</si>
  <si>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</si>
  <si>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</si>
  <si>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</si>
  <si>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</si>
  <si>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</si>
  <si>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</si>
  <si>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</si>
  <si>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</si>
  <si>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</si>
  <si>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</si>
  <si>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</si>
  <si>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</si>
  <si>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</si>
  <si>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</si>
  <si>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</si>
  <si>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</si>
  <si>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</si>
  <si>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</si>
  <si>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</si>
  <si>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</si>
  <si>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</si>
  <si>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</si>
  <si>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</si>
  <si>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</si>
  <si>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</si>
  <si>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</si>
  <si>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</si>
  <si>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</si>
  <si>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</si>
  <si>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</si>
  <si>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</si>
  <si>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</si>
  <si>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</si>
  <si>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</si>
  <si>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</si>
  <si>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</si>
  <si>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</si>
  <si>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</si>
  <si>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</si>
  <si>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</si>
  <si>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</si>
  <si>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</si>
  <si>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</si>
  <si>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</si>
  <si>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</si>
  <si>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</si>
  <si>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</si>
  <si>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</si>
  <si>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</si>
  <si>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</si>
  <si>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</si>
  <si>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</si>
  <si>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</si>
  <si>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</si>
  <si>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</si>
  <si>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</si>
  <si>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</si>
  <si>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</si>
  <si>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</si>
  <si>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</si>
  <si>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</si>
  <si>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</si>
  <si>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</si>
  <si>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</si>
  <si>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</si>
  <si>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</si>
  <si>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</si>
  <si>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</si>
  <si>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</si>
  <si>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</si>
  <si>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</si>
  <si>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</si>
  <si>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</si>
  <si>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</si>
  <si>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</si>
  <si>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</si>
  <si>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</si>
  <si>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</si>
  <si>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</si>
  <si>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</si>
  <si>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</si>
  <si>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</si>
  <si>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</si>
  <si>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</si>
  <si>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</si>
  <si>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</si>
  <si>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</si>
  <si>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</si>
  <si>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</si>
  <si>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</si>
  <si>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</si>
  <si>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</si>
  <si>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</si>
  <si>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</si>
  <si>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</si>
  <si>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</si>
  <si>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</si>
  <si>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</si>
  <si>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</si>
  <si>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</si>
  <si>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</si>
  <si>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</si>
  <si>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</si>
  <si>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</si>
  <si>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</si>
  <si>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</si>
  <si>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</si>
  <si>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</si>
  <si>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</si>
  <si>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</si>
  <si>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</si>
  <si>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</si>
  <si>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</si>
  <si>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</si>
  <si>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</si>
  <si>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</si>
  <si>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</si>
  <si>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</si>
  <si>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</si>
  <si>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</si>
  <si>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</si>
  <si>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</si>
  <si>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</si>
  <si>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</si>
  <si>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</si>
  <si>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</si>
  <si>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</si>
  <si>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</si>
  <si>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</si>
  <si>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</si>
  <si>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</si>
  <si>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</si>
  <si>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</si>
  <si>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</si>
  <si>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</si>
  <si>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</si>
  <si>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</si>
  <si>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</si>
  <si>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</si>
  <si>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</si>
  <si>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</si>
  <si>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</si>
  <si>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</si>
  <si>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</si>
  <si>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</si>
  <si>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</si>
  <si>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</si>
  <si>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</si>
  <si>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</si>
  <si>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</si>
  <si>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</si>
  <si>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</si>
  <si>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</si>
  <si>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</si>
  <si>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</si>
  <si>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</si>
  <si>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</si>
  <si>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</si>
  <si>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</si>
  <si>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</si>
  <si>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</si>
  <si>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</si>
  <si>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</si>
  <si>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</si>
  <si>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</si>
  <si>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</si>
  <si>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</si>
  <si>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</si>
  <si>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</si>
  <si>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</si>
  <si>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</si>
  <si>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</si>
  <si>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</si>
  <si>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</si>
  <si>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</si>
  <si>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</si>
  <si>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</si>
  <si>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</si>
  <si>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</si>
  <si>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</si>
  <si>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</si>
  <si>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</si>
  <si>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</si>
  <si>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</si>
  <si>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</si>
  <si>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</si>
  <si>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</si>
  <si>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</si>
  <si>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</si>
  <si>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</si>
  <si>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</si>
  <si>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</si>
  <si>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</si>
  <si>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</si>
  <si>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</si>
  <si>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</si>
  <si>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</si>
  <si>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</si>
  <si>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</si>
  <si>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</si>
  <si>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</si>
  <si>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</si>
  <si>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</si>
  <si>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</si>
  <si>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</si>
  <si>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</si>
  <si>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</si>
  <si>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</si>
  <si>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</si>
  <si>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</si>
  <si>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</si>
  <si>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</si>
  <si>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</si>
  <si>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</si>
  <si>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</si>
  <si>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</si>
  <si>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</si>
  <si>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</si>
  <si>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</si>
  <si>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</si>
  <si>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</si>
  <si>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</si>
  <si>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</si>
  <si>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</si>
  <si>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</si>
  <si>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</si>
  <si>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</si>
  <si>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</si>
  <si>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</si>
  <si>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</si>
  <si>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</si>
  <si>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</si>
  <si>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</si>
  <si>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</si>
  <si>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</si>
  <si>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</si>
  <si>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</si>
  <si>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</si>
  <si>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</si>
  <si>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</si>
  <si>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</si>
  <si>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</si>
  <si>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</si>
  <si>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</si>
  <si>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</si>
  <si>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</si>
  <si>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</si>
  <si>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</si>
  <si>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</si>
  <si>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</si>
  <si>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</si>
  <si>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</si>
  <si>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</si>
  <si>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</si>
  <si>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</si>
  <si>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</si>
  <si>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</si>
  <si>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</si>
  <si>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</si>
  <si>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</si>
  <si>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</si>
  <si>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</si>
  <si>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</si>
  <si>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</si>
  <si>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</si>
  <si>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</si>
  <si>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</si>
  <si>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</si>
  <si>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</si>
  <si>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</si>
  <si>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</si>
  <si>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</si>
  <si>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</si>
  <si>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</si>
  <si>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</si>
  <si>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</si>
  <si>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</si>
  <si>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</si>
  <si>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</si>
  <si>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</si>
  <si>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</si>
  <si>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</si>
  <si>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</si>
  <si>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</si>
  <si>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</si>
  <si>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</si>
  <si>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</si>
  <si>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</si>
  <si>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</si>
  <si>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</si>
  <si>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</si>
  <si>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</si>
  <si>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</si>
  <si>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</si>
  <si>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</si>
  <si>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</si>
  <si>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</si>
  <si>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</si>
  <si>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</si>
  <si>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</si>
  <si>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</si>
  <si>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</si>
  <si>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</si>
  <si>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</si>
  <si>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</si>
  <si>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</si>
  <si>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</si>
  <si>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</si>
  <si>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</si>
  <si>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</si>
  <si>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</si>
  <si>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</si>
  <si>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</si>
  <si>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</si>
  <si>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</si>
  <si>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</si>
  <si>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</si>
  <si>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</si>
  <si>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</si>
  <si>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</si>
  <si>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</si>
  <si>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</si>
  <si>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</si>
  <si>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</si>
  <si>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</si>
  <si>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</si>
  <si>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</si>
  <si>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</si>
  <si>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</si>
  <si>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</si>
  <si>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</si>
  <si>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</si>
  <si>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</si>
  <si>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</si>
  <si>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</si>
  <si>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</si>
  <si>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</si>
  <si>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</si>
  <si>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</si>
  <si>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</si>
  <si>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</si>
  <si>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</si>
  <si>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</si>
  <si>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</si>
  <si>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</si>
  <si>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</si>
  <si>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</si>
  <si>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</si>
  <si>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</si>
  <si>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</si>
  <si>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</si>
  <si>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</si>
  <si>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</si>
  <si>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</si>
  <si>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</si>
  <si>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</si>
  <si>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</si>
  <si>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</si>
  <si>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</si>
  <si>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</si>
  <si>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</si>
  <si>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</si>
  <si>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</si>
  <si>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</si>
  <si>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</si>
  <si>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</si>
  <si>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</si>
  <si>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</si>
  <si>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</si>
  <si>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</si>
  <si>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</si>
  <si>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</si>
  <si>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</si>
  <si>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</si>
  <si>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</si>
  <si>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</si>
  <si>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</si>
  <si>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</si>
  <si>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</si>
  <si>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</si>
  <si>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</si>
  <si>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</si>
  <si>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</si>
  <si>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</si>
  <si>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</si>
  <si>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</si>
  <si>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</si>
  <si>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</si>
  <si>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</si>
  <si>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</si>
  <si>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</si>
  <si>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</si>
  <si>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</si>
  <si>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</si>
  <si>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</si>
  <si>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</si>
  <si>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</si>
  <si>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</si>
  <si>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</si>
  <si>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</si>
  <si>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</si>
  <si>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</si>
  <si>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</si>
  <si>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</si>
  <si>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</si>
  <si>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</si>
  <si>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</si>
  <si>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</si>
  <si>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</si>
  <si>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</si>
  <si>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</si>
  <si>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</si>
  <si>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</si>
  <si>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</si>
  <si>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</si>
  <si>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</si>
  <si>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</si>
  <si>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</si>
  <si>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</si>
  <si>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</si>
  <si>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</si>
  <si>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</si>
  <si>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</si>
  <si>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</si>
  <si>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</si>
  <si>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</si>
  <si>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</si>
  <si>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</si>
  <si>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</si>
  <si>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</si>
  <si>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</si>
  <si>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</si>
  <si>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</si>
  <si>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</si>
  <si>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</si>
  <si>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</si>
  <si>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</si>
  <si>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</si>
  <si>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</si>
  <si>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</si>
  <si>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</si>
  <si>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</si>
  <si>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</si>
  <si>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</si>
  <si>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</si>
  <si>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</si>
  <si>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</si>
  <si>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</si>
  <si>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</si>
  <si>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</si>
  <si>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</si>
  <si>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</si>
  <si>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</si>
  <si>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</si>
  <si>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</si>
  <si>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</si>
  <si>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</si>
  <si>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</si>
  <si>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</si>
  <si>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</si>
  <si>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</si>
  <si>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</si>
  <si>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</si>
  <si>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</si>
  <si>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</si>
  <si>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</si>
  <si>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</si>
  <si>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</si>
  <si>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</si>
  <si>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</si>
  <si>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</si>
  <si>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</si>
  <si>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</si>
  <si>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</si>
  <si>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</si>
  <si>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</si>
  <si>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</si>
  <si>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</si>
  <si>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</si>
  <si>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</si>
  <si>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</si>
  <si>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</si>
  <si>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</si>
  <si>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</si>
  <si>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</si>
  <si>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</si>
  <si>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</si>
  <si>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</si>
  <si>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</si>
  <si>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</si>
  <si>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</si>
  <si>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</si>
  <si>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</si>
  <si>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</si>
  <si>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</si>
  <si>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</si>
  <si>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</si>
  <si>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</si>
  <si>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</si>
  <si>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</si>
  <si>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</si>
  <si>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</si>
  <si>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</si>
  <si>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</si>
  <si>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</si>
  <si>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</si>
  <si>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</si>
  <si>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</si>
  <si>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</si>
  <si>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</si>
  <si>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</si>
  <si>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</si>
  <si>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</si>
  <si>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</si>
  <si>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</si>
  <si>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</si>
  <si>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</si>
  <si>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</si>
  <si>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</si>
  <si>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</si>
  <si>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</si>
  <si>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</si>
  <si>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</si>
  <si>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</si>
  <si>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</si>
  <si>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</si>
  <si>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</si>
  <si>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</si>
  <si>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</si>
  <si>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</si>
  <si>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</si>
  <si>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</si>
  <si>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</si>
  <si>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</si>
  <si>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</si>
  <si>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</si>
  <si>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</si>
  <si>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</si>
  <si>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</si>
  <si>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</si>
  <si>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</si>
  <si>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</si>
  <si>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</si>
  <si>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</si>
  <si>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</si>
  <si>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</si>
  <si>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</si>
  <si>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</si>
  <si>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</si>
  <si>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</si>
  <si>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</si>
  <si>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</si>
  <si>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</si>
  <si>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</si>
  <si>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</si>
  <si>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</si>
  <si>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</si>
  <si>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</si>
  <si>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</si>
  <si>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</si>
  <si>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</si>
  <si>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</si>
  <si>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</si>
  <si>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</si>
  <si>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</si>
  <si>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</si>
  <si>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</si>
  <si>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</si>
  <si>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</si>
  <si>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</si>
  <si>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</si>
  <si>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</si>
  <si>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</si>
  <si>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</si>
  <si>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</si>
  <si>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</si>
  <si>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</si>
  <si>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</si>
  <si>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</si>
  <si>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</si>
  <si>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</si>
  <si>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</si>
  <si>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</si>
  <si>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</si>
  <si>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</si>
  <si>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</si>
  <si>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</si>
  <si>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</si>
  <si>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</si>
  <si>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</si>
  <si>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</si>
  <si>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</si>
  <si>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</si>
  <si>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</si>
  <si>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</si>
  <si>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</si>
  <si>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</si>
  <si>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</si>
  <si>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</si>
  <si>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</si>
  <si>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</si>
  <si>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</si>
  <si>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</si>
  <si>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</si>
  <si>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</si>
  <si>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</si>
  <si>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</si>
  <si>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</si>
  <si>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</si>
  <si>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</si>
  <si>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</si>
  <si>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</si>
  <si>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</si>
  <si>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</si>
  <si>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</si>
  <si>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</si>
  <si>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</si>
  <si>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</si>
  <si>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</si>
  <si>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</si>
  <si>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</si>
  <si>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</si>
  <si>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</si>
  <si>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</si>
  <si>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</si>
  <si>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</si>
  <si>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</si>
  <si>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</si>
  <si>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</si>
  <si>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</si>
  <si>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</si>
  <si>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</si>
  <si>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</si>
  <si>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</si>
  <si>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</si>
  <si>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</si>
  <si>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</si>
  <si>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</si>
  <si>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</si>
  <si>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</si>
  <si>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</si>
  <si>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</si>
  <si>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</si>
  <si>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</si>
  <si>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</si>
  <si>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</si>
  <si>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</si>
  <si>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</si>
  <si>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</si>
  <si>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</si>
  <si>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</si>
  <si>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</si>
  <si>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</si>
  <si>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</si>
  <si>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</si>
  <si>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</si>
  <si>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</si>
  <si>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</si>
  <si>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</si>
  <si>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</si>
  <si>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</si>
  <si>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</si>
  <si>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</si>
  <si>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</si>
  <si>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</si>
  <si>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</si>
  <si>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</si>
  <si>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</si>
  <si>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</si>
  <si>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</si>
  <si>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</si>
  <si>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</si>
  <si>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</si>
  <si>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</si>
  <si>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</si>
  <si>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</si>
  <si>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</si>
  <si>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</si>
  <si>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</si>
  <si>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</si>
  <si>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</si>
  <si>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</si>
  <si>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</si>
  <si>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</si>
  <si>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</si>
  <si>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</si>
  <si>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</si>
  <si>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</si>
  <si>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</si>
  <si>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</si>
  <si>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</si>
  <si>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</si>
  <si>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</si>
  <si>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</si>
  <si>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</si>
  <si>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</si>
  <si>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</si>
  <si>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</si>
  <si>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</si>
  <si>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</si>
  <si>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</si>
  <si>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</si>
  <si>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</si>
  <si>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</si>
  <si>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</si>
  <si>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</si>
  <si>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</si>
  <si>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</si>
  <si>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</si>
  <si>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</si>
  <si>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</si>
  <si>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</si>
  <si>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</si>
  <si>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</si>
  <si>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</si>
  <si>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</si>
  <si>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</si>
  <si>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</si>
  <si>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</si>
  <si>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</si>
  <si>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</si>
  <si>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</si>
  <si>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</si>
  <si>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</si>
  <si>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</si>
  <si>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</si>
  <si>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</si>
  <si>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</si>
  <si>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</si>
  <si>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</si>
  <si>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</si>
  <si>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</si>
  <si>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</si>
  <si>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</si>
  <si>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</si>
  <si>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</si>
  <si>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</si>
  <si>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</si>
  <si>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</si>
  <si>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</si>
  <si>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</si>
  <si>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</si>
  <si>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</si>
  <si>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</si>
  <si>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</si>
  <si>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</si>
  <si>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</si>
  <si>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</si>
  <si>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</si>
  <si>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</si>
  <si>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</si>
  <si>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</si>
  <si>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</si>
  <si>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</si>
  <si>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</si>
  <si>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</si>
  <si>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</si>
  <si>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</si>
  <si>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</si>
  <si>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</si>
  <si>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</si>
  <si>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</si>
  <si>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</si>
  <si>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</si>
  <si>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</si>
  <si>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</si>
  <si>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</si>
  <si>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</si>
  <si>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</si>
  <si>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</si>
  <si>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</si>
  <si>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</si>
  <si>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</si>
  <si>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</si>
  <si>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</si>
  <si>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</si>
  <si>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</si>
  <si>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</si>
  <si>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</si>
  <si>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</si>
  <si>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</si>
  <si>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</si>
  <si>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</si>
  <si>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</si>
  <si>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</si>
  <si>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</si>
  <si>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</si>
  <si>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</si>
  <si>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</si>
  <si>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</si>
  <si>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</si>
  <si>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</si>
  <si>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</si>
  <si>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</si>
  <si>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</si>
  <si>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</si>
  <si>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</si>
  <si>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</si>
  <si>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</si>
  <si>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</si>
  <si>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</si>
  <si>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</si>
  <si>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</si>
  <si>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</si>
  <si>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</si>
  <si>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</si>
  <si>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</si>
  <si>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</si>
  <si>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</si>
  <si>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</si>
  <si>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</si>
  <si>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</si>
  <si>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</si>
  <si>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</si>
  <si>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</si>
  <si>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</si>
  <si>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</si>
  <si>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</si>
  <si>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</si>
  <si>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</si>
  <si>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</si>
  <si>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</si>
  <si>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</si>
  <si>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</si>
  <si>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</si>
  <si>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</si>
  <si>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</si>
  <si>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</si>
  <si>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</si>
  <si>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</si>
  <si>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</si>
  <si>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</si>
  <si>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</si>
  <si>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</si>
  <si>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</si>
  <si>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</si>
  <si>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</si>
  <si>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</si>
  <si>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</si>
  <si>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</si>
  <si>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</si>
  <si>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</si>
  <si>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</si>
  <si>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</si>
  <si>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</si>
  <si>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</si>
  <si>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</si>
  <si>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</si>
  <si>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</si>
  <si>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</si>
  <si>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</si>
  <si>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</si>
  <si>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</si>
  <si>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</si>
  <si>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</si>
  <si>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</si>
  <si>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</si>
  <si>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</si>
  <si>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</si>
  <si>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</si>
  <si>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</si>
  <si>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</si>
  <si>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</si>
  <si>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</si>
  <si>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</si>
  <si>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</si>
  <si>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</si>
  <si>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</si>
  <si>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</si>
  <si>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</si>
  <si>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</si>
  <si>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</si>
  <si>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</si>
  <si>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</si>
  <si>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</si>
  <si>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</si>
  <si>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</si>
  <si>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</si>
  <si>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</si>
  <si>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</si>
  <si>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</si>
  <si>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</si>
  <si>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</si>
  <si>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</si>
  <si>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</si>
  <si>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</si>
  <si>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</si>
  <si>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</si>
  <si>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</si>
  <si>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</si>
  <si>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</si>
  <si>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</si>
  <si>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</si>
  <si>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</si>
  <si>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</si>
  <si>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</si>
  <si>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</si>
  <si>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</si>
  <si>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</si>
  <si>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</si>
  <si>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</si>
  <si>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</si>
  <si>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</si>
  <si>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</si>
  <si>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</si>
  <si>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</si>
  <si>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</si>
  <si>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</si>
  <si>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</si>
  <si>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</si>
  <si>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</si>
  <si>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</si>
  <si>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</si>
  <si>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</si>
  <si>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</si>
  <si>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</si>
  <si>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</si>
  <si>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</si>
  <si>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</si>
  <si>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</si>
  <si>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</si>
  <si>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</si>
  <si>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</si>
  <si>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</si>
  <si>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</si>
  <si>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</si>
  <si>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</si>
  <si>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</si>
  <si>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</si>
  <si>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</si>
  <si>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</si>
  <si>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</si>
  <si>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</si>
  <si>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</si>
  <si>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</si>
  <si>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</si>
  <si>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</si>
  <si>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</si>
  <si>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</si>
  <si>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</si>
  <si>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</si>
  <si>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</si>
  <si>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</si>
  <si>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</si>
  <si>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</si>
  <si>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</si>
  <si>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</si>
  <si>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</si>
  <si>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</si>
  <si>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</si>
  <si>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</si>
  <si>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</si>
  <si>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</si>
  <si>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</si>
  <si>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</si>
  <si>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</si>
  <si>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</si>
  <si>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</si>
  <si>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</si>
  <si>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</si>
  <si>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</si>
  <si>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</si>
  <si>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</si>
  <si>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</si>
  <si>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</si>
  <si>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</si>
  <si>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</si>
  <si>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</si>
  <si>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</si>
  <si>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</si>
  <si>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</si>
  <si>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</si>
  <si>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</si>
  <si>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</si>
  <si>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</si>
  <si>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</si>
  <si>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</si>
  <si>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</si>
  <si>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</si>
  <si>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</si>
  <si>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</si>
  <si>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</si>
  <si>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</si>
  <si>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</si>
  <si>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</si>
  <si>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</si>
  <si>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</si>
  <si>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</si>
  <si>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</si>
  <si>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</si>
  <si>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</si>
  <si>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</si>
  <si>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</si>
  <si>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</si>
  <si>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</si>
  <si>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</si>
  <si>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</si>
  <si>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</si>
  <si>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</si>
  <si>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</si>
  <si>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</si>
  <si>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</si>
  <si>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</si>
  <si>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</si>
  <si>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</si>
  <si>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</si>
  <si>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</si>
  <si>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</si>
  <si>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</si>
  <si>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</si>
  <si>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</si>
  <si>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</si>
  <si>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</si>
  <si>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</si>
  <si>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</si>
  <si>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</si>
  <si>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</si>
  <si>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</si>
  <si>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</si>
  <si>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</si>
  <si>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</si>
  <si>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</si>
  <si>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</si>
  <si>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</si>
  <si>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</si>
  <si>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</si>
  <si>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</si>
  <si>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</si>
  <si>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</si>
  <si>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</si>
  <si>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</si>
  <si>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</si>
  <si>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</si>
  <si>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</si>
  <si>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</si>
  <si>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</si>
  <si>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</si>
  <si>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</si>
  <si>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</si>
  <si>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</si>
  <si>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</si>
  <si>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</si>
  <si>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</si>
  <si>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</si>
  <si>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</si>
  <si>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</si>
  <si>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</si>
  <si>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</si>
  <si>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</si>
  <si>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</si>
  <si>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</si>
  <si>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</si>
  <si>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</si>
  <si>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</si>
  <si>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</si>
  <si>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</si>
  <si>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</si>
  <si>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</si>
  <si>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</si>
  <si>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</si>
  <si>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</si>
  <si>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</si>
  <si>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</si>
  <si>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</si>
  <si>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</si>
  <si>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</si>
  <si>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</si>
  <si>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</si>
  <si>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</si>
  <si>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</si>
  <si>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</si>
  <si>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</si>
  <si>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</si>
  <si>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</si>
  <si>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</si>
  <si>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</si>
  <si>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</si>
  <si>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</si>
  <si>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</si>
  <si>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</si>
  <si>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</si>
  <si>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</si>
  <si>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</si>
  <si>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</si>
  <si>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</si>
  <si>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</si>
  <si>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</si>
  <si>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</si>
  <si>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</si>
  <si>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</si>
  <si>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</si>
  <si>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</si>
  <si>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</si>
  <si>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</si>
  <si>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</si>
  <si>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</si>
  <si>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</si>
  <si>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</si>
  <si>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</si>
  <si>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</si>
  <si>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</si>
  <si>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</si>
  <si>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</si>
  <si>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</si>
  <si>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</si>
  <si>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</si>
  <si>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</si>
  <si>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</si>
  <si>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</si>
  <si>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</si>
  <si>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</si>
  <si>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</si>
  <si>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</si>
  <si>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</si>
  <si>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</si>
  <si>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</si>
  <si>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</si>
  <si>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</si>
  <si>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</si>
  <si>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</si>
  <si>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</si>
  <si>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</si>
  <si>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</si>
  <si>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</si>
  <si>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</si>
  <si>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</si>
  <si>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</si>
  <si>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</si>
  <si>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</si>
  <si>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</si>
  <si>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</si>
  <si>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</si>
  <si>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</si>
  <si>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</si>
  <si>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</si>
  <si>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</si>
  <si>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</si>
  <si>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</si>
  <si>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</si>
  <si>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</si>
  <si>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</si>
  <si>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</si>
  <si>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</si>
  <si>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</si>
  <si>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</si>
  <si>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</si>
  <si>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</si>
  <si>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</si>
  <si>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</si>
  <si>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</si>
  <si>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</si>
  <si>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</si>
  <si>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</si>
  <si>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</si>
  <si>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</si>
  <si>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</si>
  <si>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</si>
  <si>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</si>
  <si>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</si>
  <si>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</si>
  <si>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</si>
  <si>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</si>
  <si>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</si>
  <si>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</si>
  <si>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</si>
  <si>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</si>
  <si>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</si>
  <si>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</si>
  <si>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</si>
  <si>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</si>
  <si>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</si>
  <si>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</si>
  <si>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</si>
  <si>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</si>
  <si>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</si>
  <si>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</si>
  <si>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</si>
  <si>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</si>
  <si>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</si>
  <si>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</si>
  <si>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</si>
  <si>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</si>
  <si>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</si>
  <si>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</si>
  <si>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</si>
  <si>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</si>
  <si>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</si>
  <si>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</si>
  <si>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</si>
  <si>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</si>
  <si>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</si>
  <si>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</si>
  <si>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</si>
  <si>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</si>
  <si>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</si>
  <si>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</si>
  <si>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</si>
  <si>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</si>
  <si>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</si>
  <si>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</si>
  <si>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</si>
  <si>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</si>
  <si>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</si>
  <si>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</si>
  <si>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</si>
  <si>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</si>
  <si>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</si>
  <si>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</si>
  <si>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</si>
  <si>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</si>
  <si>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</si>
  <si>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</si>
  <si>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</si>
  <si>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</si>
  <si>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</si>
  <si>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</si>
  <si>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</si>
  <si>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</si>
  <si>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</si>
  <si>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</si>
  <si>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</si>
  <si>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</si>
  <si>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</si>
  <si>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</si>
  <si>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</si>
  <si>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</si>
  <si>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</si>
  <si>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</si>
  <si>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</si>
  <si>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</si>
  <si>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</si>
  <si>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</si>
  <si>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</si>
  <si>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</si>
  <si>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</si>
  <si>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</si>
  <si>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</si>
  <si>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</si>
  <si>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</si>
  <si>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</si>
  <si>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</si>
  <si>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</si>
  <si>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</si>
  <si>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</si>
  <si>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</si>
  <si>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</si>
  <si>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</si>
  <si>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</si>
  <si>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</si>
  <si>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</si>
  <si>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</si>
  <si>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</si>
  <si>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</si>
  <si>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</si>
  <si>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</si>
  <si>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</si>
  <si>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</si>
  <si>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</si>
  <si>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</si>
  <si>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</si>
  <si>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</si>
  <si>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</si>
  <si>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</si>
  <si>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</si>
  <si>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</si>
  <si>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</si>
  <si>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</si>
  <si>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</si>
  <si>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</si>
  <si>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</si>
  <si>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</si>
  <si>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</si>
  <si>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</si>
  <si>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</si>
  <si>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</si>
  <si>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</si>
  <si>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</si>
  <si>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</si>
  <si>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</si>
  <si>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</si>
  <si>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</si>
  <si>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</si>
  <si>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</si>
  <si>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</si>
  <si>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</si>
  <si>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</si>
  <si>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</si>
  <si>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</si>
  <si>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</si>
  <si>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</si>
  <si>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</si>
  <si>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</si>
  <si>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</si>
  <si>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</si>
  <si>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</si>
  <si>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</si>
  <si>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</si>
  <si>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</si>
  <si>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</si>
  <si>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</si>
  <si>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</si>
  <si>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</si>
  <si>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</si>
  <si>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</si>
  <si>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</si>
  <si>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</si>
  <si>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</si>
  <si>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</si>
  <si>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</si>
  <si>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</si>
  <si>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</si>
  <si>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</si>
  <si>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</si>
  <si>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</si>
  <si>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</si>
  <si>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</si>
  <si>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</si>
  <si>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</si>
  <si>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</si>
  <si>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</si>
  <si>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</si>
  <si>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</si>
  <si>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</si>
  <si>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</si>
  <si>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</si>
  <si>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</si>
  <si>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</si>
  <si>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</si>
  <si>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</si>
  <si>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</si>
  <si>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</si>
  <si>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</si>
  <si>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</si>
  <si>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</si>
  <si>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</si>
  <si>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</si>
  <si>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</si>
  <si>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</si>
  <si>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</si>
  <si>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</si>
  <si>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</si>
  <si>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</si>
  <si>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</si>
  <si>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</si>
  <si>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</si>
  <si>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</si>
  <si>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</si>
  <si>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</si>
  <si>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</si>
  <si>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</si>
  <si>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</si>
  <si>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</si>
  <si>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</si>
  <si>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</si>
  <si>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</si>
  <si>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</si>
  <si>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</si>
  <si>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</si>
  <si>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</si>
  <si>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</si>
  <si>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</si>
  <si>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</si>
  <si>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</si>
  <si>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</si>
  <si>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</si>
  <si>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</si>
  <si>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</si>
  <si>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</si>
  <si>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</si>
  <si>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</si>
  <si>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</si>
  <si>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</si>
  <si>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</si>
  <si>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</si>
  <si>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</si>
  <si>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</si>
  <si>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</si>
  <si>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</si>
  <si>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</si>
  <si>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</si>
  <si>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</si>
  <si>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</si>
  <si>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</si>
  <si>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</si>
  <si>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</si>
  <si>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</si>
  <si>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</si>
  <si>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</si>
  <si>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</si>
  <si>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</si>
  <si>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</si>
  <si>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</si>
  <si>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</si>
  <si>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</si>
  <si>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</si>
  <si>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</si>
  <si>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</si>
  <si>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</si>
  <si>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</si>
  <si>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</si>
  <si>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</si>
  <si>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</si>
  <si>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</si>
  <si>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</si>
  <si>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</si>
  <si>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</si>
  <si>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</si>
  <si>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</si>
  <si>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</si>
  <si>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</si>
  <si>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</si>
  <si>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</si>
  <si>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</si>
  <si>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</si>
  <si>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</si>
  <si>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</si>
  <si>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</si>
  <si>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</si>
  <si>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</si>
  <si>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</si>
  <si>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</si>
  <si>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</si>
  <si>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</si>
  <si>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</si>
  <si>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</si>
  <si>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</si>
  <si>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</si>
  <si>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</si>
  <si>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</si>
  <si>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</si>
  <si>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</si>
  <si>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</si>
  <si>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</si>
  <si>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</si>
  <si>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</si>
  <si>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</si>
  <si>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</si>
  <si>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</si>
  <si>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</si>
  <si>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</si>
  <si>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</si>
  <si>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</si>
  <si>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</si>
  <si>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</si>
  <si>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</si>
  <si>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</si>
  <si>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</si>
  <si>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</si>
  <si>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</si>
  <si>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</si>
  <si>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</si>
  <si>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</si>
  <si>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</si>
  <si>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</si>
  <si>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</si>
  <si>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</si>
  <si>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</si>
  <si>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</si>
  <si>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</si>
  <si>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</si>
  <si>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</si>
  <si>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</si>
  <si>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</si>
  <si>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</si>
  <si>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</si>
  <si>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</si>
  <si>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</si>
  <si>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</si>
  <si>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</si>
  <si>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</si>
  <si>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</si>
  <si>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</si>
  <si>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</si>
  <si>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</si>
  <si>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</si>
  <si>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</si>
  <si>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</si>
  <si>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</si>
  <si>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</si>
  <si>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</si>
  <si>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</si>
  <si>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</si>
  <si>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</si>
  <si>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</si>
  <si>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</si>
  <si>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</si>
  <si>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</si>
  <si>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</si>
  <si>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</si>
  <si>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</si>
  <si>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</si>
  <si>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</si>
  <si>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</si>
  <si>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</si>
  <si>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</si>
  <si>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</si>
  <si>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</si>
  <si>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</si>
  <si>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</si>
  <si>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</si>
  <si>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</si>
  <si>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</si>
  <si>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</si>
  <si>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</si>
  <si>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</si>
  <si>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</si>
  <si>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</si>
  <si>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</si>
  <si>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</si>
  <si>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</si>
  <si>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</si>
  <si>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</si>
  <si>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</si>
  <si>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</si>
  <si>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</si>
  <si>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</si>
  <si>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</si>
  <si>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</si>
  <si>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</si>
  <si>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</si>
  <si>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</si>
  <si>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</si>
  <si>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</si>
  <si>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</si>
  <si>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</si>
  <si>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</si>
  <si>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</si>
  <si>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</si>
  <si>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</si>
  <si>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</si>
  <si>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</si>
  <si>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</si>
  <si>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</si>
  <si>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</si>
  <si>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</si>
  <si>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</si>
  <si>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</si>
  <si>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</si>
  <si>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</si>
  <si>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</si>
  <si>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</si>
  <si>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</si>
  <si>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</si>
  <si>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</si>
  <si>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</si>
  <si>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</si>
  <si>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</si>
  <si>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</si>
  <si>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</si>
  <si>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</si>
  <si>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</si>
  <si>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</si>
  <si>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</si>
  <si>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</si>
  <si>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</si>
  <si>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</si>
  <si>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</si>
  <si>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</si>
  <si>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</si>
  <si>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</si>
  <si>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</si>
  <si>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</si>
  <si>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</si>
  <si>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</si>
  <si>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</si>
  <si>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</si>
  <si>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</si>
  <si>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</si>
  <si>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</si>
  <si>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</si>
  <si>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</si>
  <si>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</si>
  <si>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</si>
  <si>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</si>
  <si>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</si>
  <si>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</si>
  <si>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</si>
  <si>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</si>
  <si>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</si>
  <si>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</si>
  <si>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</si>
  <si>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</si>
  <si>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</si>
  <si>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</si>
  <si>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</si>
  <si>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</si>
  <si>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</si>
  <si>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</si>
  <si>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</si>
  <si>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</si>
  <si>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</si>
  <si>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</si>
  <si>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</si>
  <si>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</si>
  <si>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</si>
  <si>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</si>
  <si>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</si>
  <si>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</si>
  <si>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</si>
  <si>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</si>
  <si>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</si>
  <si>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</si>
  <si>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</si>
  <si>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</si>
  <si>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</si>
  <si>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</si>
  <si>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</si>
  <si>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</si>
  <si>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</si>
  <si>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</si>
  <si>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</si>
  <si>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</si>
  <si>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</si>
  <si>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</si>
  <si>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</si>
  <si>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</si>
  <si>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</si>
  <si>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</si>
  <si>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</si>
  <si>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</si>
  <si>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</si>
  <si>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</si>
  <si>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</si>
  <si>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</si>
  <si>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</si>
  <si>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</si>
  <si>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</si>
  <si>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</si>
  <si>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</si>
  <si>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</si>
  <si>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</si>
  <si>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</si>
  <si>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</si>
  <si>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</si>
  <si>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</si>
  <si>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</si>
  <si>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</si>
  <si>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</si>
  <si>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</si>
  <si>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</si>
  <si>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</si>
  <si>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</si>
  <si>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</si>
  <si>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</si>
  <si>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</si>
  <si>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</si>
  <si>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</si>
  <si>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</si>
  <si>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</si>
  <si>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</si>
  <si>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</si>
  <si>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</si>
  <si>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</si>
  <si>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</si>
  <si>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</si>
  <si>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</si>
  <si>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</si>
  <si>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</si>
  <si>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</si>
  <si>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</si>
  <si>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</si>
  <si>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</si>
  <si>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</si>
  <si>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</si>
  <si>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</si>
  <si>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</si>
  <si>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</si>
  <si>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</si>
  <si>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</si>
  <si>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</si>
  <si>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</si>
  <si>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</si>
  <si>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</si>
  <si>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</si>
  <si>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</si>
  <si>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</si>
  <si>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</si>
  <si>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</si>
  <si>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</si>
  <si>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</si>
  <si>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</si>
  <si>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</si>
  <si>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</si>
  <si>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</si>
  <si>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</si>
  <si>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</si>
  <si>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</si>
  <si>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</si>
  <si>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</si>
  <si>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</si>
  <si>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</si>
  <si>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</si>
  <si>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</si>
  <si>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</si>
  <si>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</si>
  <si>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</si>
  <si>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</si>
  <si>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</si>
  <si>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</si>
  <si>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</si>
  <si>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</si>
  <si>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</si>
  <si>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</si>
  <si>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</si>
  <si>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</si>
  <si>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</si>
  <si>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</si>
  <si>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</si>
  <si>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</si>
  <si>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</si>
  <si>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</si>
  <si>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</si>
  <si>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</si>
  <si>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</si>
  <si>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</si>
  <si>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</si>
  <si>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</si>
  <si>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</si>
  <si>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</si>
  <si>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</si>
  <si>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</si>
  <si>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</si>
  <si>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</si>
  <si>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</si>
  <si>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</si>
  <si>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</si>
  <si>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</si>
  <si>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</si>
  <si>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</si>
  <si>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</si>
  <si>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</si>
  <si>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</si>
  <si>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</si>
  <si>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</si>
  <si>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</si>
  <si>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</si>
  <si>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</si>
  <si>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</si>
  <si>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</si>
  <si>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</si>
  <si>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</si>
  <si>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</si>
  <si>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</si>
  <si>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</si>
  <si>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</si>
  <si>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</si>
  <si>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</si>
  <si>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</si>
  <si>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</si>
  <si>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</si>
  <si>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</si>
  <si>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</si>
  <si>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</si>
  <si>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</si>
  <si>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</si>
  <si>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</si>
  <si>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</si>
  <si>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</si>
  <si>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</si>
  <si>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</si>
  <si>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</si>
  <si>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</si>
  <si>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</si>
  <si>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</si>
  <si>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</si>
  <si>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</si>
  <si>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</si>
  <si>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</si>
  <si>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</si>
  <si>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</si>
  <si>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</si>
  <si>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</si>
  <si>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</si>
  <si>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</si>
  <si>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</si>
  <si>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</si>
  <si>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</si>
  <si>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</si>
  <si>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</si>
  <si>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</si>
  <si>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</si>
  <si>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</si>
  <si>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</si>
  <si>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</si>
  <si>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</si>
  <si>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</si>
  <si>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</si>
  <si>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</si>
  <si>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</si>
  <si>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</si>
  <si>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</si>
  <si>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</si>
  <si>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</si>
  <si>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</si>
  <si>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</si>
  <si>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</si>
  <si>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</si>
  <si>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</si>
  <si>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</si>
  <si>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</si>
  <si>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</si>
  <si>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</si>
  <si>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</si>
  <si>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</si>
  <si>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</si>
  <si>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</si>
  <si>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</si>
  <si>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</si>
  <si>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</si>
  <si>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</si>
  <si>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</si>
  <si>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</si>
  <si>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</si>
  <si>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</si>
  <si>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</si>
  <si>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</si>
  <si>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</si>
  <si>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</si>
  <si>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</si>
  <si>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</si>
  <si>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</si>
  <si>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</si>
  <si>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</si>
  <si>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</si>
  <si>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</si>
  <si>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</si>
  <si>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</si>
  <si>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</si>
  <si>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</si>
  <si>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</si>
  <si>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</si>
  <si>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</si>
  <si>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</si>
  <si>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</si>
  <si>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</si>
  <si>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</si>
  <si>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</si>
  <si>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</si>
  <si>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</si>
  <si>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</si>
  <si>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</si>
  <si>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</si>
  <si>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</si>
  <si>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</si>
  <si>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</si>
  <si>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</si>
  <si>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</si>
  <si>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</si>
  <si>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</si>
  <si>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</si>
  <si>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</si>
  <si>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</si>
  <si>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</si>
  <si>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</si>
  <si>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</si>
  <si>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</si>
  <si>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</si>
  <si>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</si>
  <si>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</si>
  <si>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</si>
  <si>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</si>
  <si>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</si>
  <si>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</si>
  <si>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</si>
  <si>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</si>
  <si>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</si>
  <si>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</si>
  <si>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</si>
  <si>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</si>
  <si>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</si>
  <si>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</si>
  <si>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</si>
  <si>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</si>
  <si>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</si>
  <si>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</si>
  <si>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</si>
  <si>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</si>
  <si>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</si>
  <si>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</si>
  <si>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</si>
  <si>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</si>
  <si>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</si>
  <si>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</si>
  <si>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</si>
  <si>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</si>
  <si>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</si>
  <si>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</si>
  <si>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</si>
  <si>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</si>
  <si>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</si>
  <si>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</si>
  <si>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</si>
  <si>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</si>
  <si>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</si>
  <si>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</si>
  <si>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</si>
  <si>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</si>
  <si>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</si>
  <si>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</si>
  <si>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</si>
  <si>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</si>
  <si>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</si>
  <si>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</si>
  <si>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</si>
  <si>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</si>
  <si>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</si>
  <si>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</si>
  <si>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</si>
  <si>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</si>
  <si>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</si>
  <si>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</si>
  <si>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</si>
  <si>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</si>
  <si>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</si>
  <si>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</si>
  <si>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</si>
  <si>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</si>
  <si>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</si>
  <si>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</si>
  <si>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</si>
  <si>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</si>
  <si>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</si>
  <si>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</si>
  <si>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</si>
  <si>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</si>
  <si>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</si>
  <si>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</si>
  <si>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</si>
  <si>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</si>
  <si>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</si>
  <si>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</si>
  <si>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</si>
  <si>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</si>
  <si>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</si>
  <si>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</si>
  <si>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</si>
  <si>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</si>
  <si>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</si>
  <si>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</si>
  <si>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</si>
  <si>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</si>
  <si>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</si>
  <si>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</si>
  <si>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</si>
  <si>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</si>
  <si>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</si>
  <si>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</si>
  <si>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</si>
  <si>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</si>
  <si>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</si>
  <si>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</si>
  <si>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</si>
  <si>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</si>
  <si>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</si>
  <si>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</si>
  <si>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</si>
  <si>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</si>
  <si>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</si>
  <si>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</si>
  <si>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</si>
  <si>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</si>
  <si>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</si>
  <si>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</si>
  <si>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</si>
  <si>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</si>
  <si>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</si>
  <si>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</si>
  <si>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</si>
  <si>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</si>
  <si>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</si>
  <si>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</si>
  <si>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</si>
  <si>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</si>
  <si>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</si>
  <si>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</si>
  <si>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</si>
  <si>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</si>
  <si>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</si>
  <si>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</si>
  <si>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</si>
  <si>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</si>
  <si>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</si>
  <si>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</si>
  <si>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</si>
  <si>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</si>
  <si>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</si>
  <si>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</si>
  <si>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</si>
  <si>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</si>
  <si>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</si>
  <si>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</si>
  <si>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</si>
  <si>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</si>
  <si>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</si>
  <si>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</si>
  <si>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</si>
  <si>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</si>
  <si>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</si>
  <si>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</si>
  <si>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</si>
  <si>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</si>
  <si>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</si>
  <si>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</si>
  <si>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</si>
  <si>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</si>
  <si>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</si>
  <si>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</si>
  <si>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</si>
  <si>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</si>
  <si>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</si>
  <si>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</si>
  <si>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</si>
  <si>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</si>
  <si>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</si>
  <si>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</si>
  <si>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</si>
  <si>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</si>
  <si>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</si>
  <si>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</si>
  <si>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</si>
  <si>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</si>
  <si>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</si>
  <si>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</si>
  <si>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</si>
  <si>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</si>
  <si>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</si>
  <si>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</si>
  <si>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</si>
  <si>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</si>
  <si>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</si>
  <si>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</si>
  <si>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</si>
  <si>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</si>
  <si>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</si>
  <si>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</si>
  <si>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</si>
  <si>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</si>
  <si>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</si>
  <si>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</si>
  <si>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</si>
  <si>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</si>
  <si>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</si>
  <si>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</si>
  <si>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</si>
  <si>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</si>
  <si>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</si>
  <si>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</si>
  <si>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</si>
  <si>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</si>
  <si>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</si>
  <si>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</si>
  <si>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</si>
  <si>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</si>
  <si>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</si>
  <si>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</si>
  <si>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</si>
  <si>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</si>
  <si>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</si>
  <si>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</si>
  <si>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</si>
  <si>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</si>
  <si>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</si>
  <si>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</si>
  <si>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</si>
  <si>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</si>
  <si>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</si>
  <si>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</si>
  <si>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</si>
  <si>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</si>
  <si>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</si>
  <si>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</si>
  <si>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</si>
  <si>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</si>
  <si>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</si>
  <si>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</si>
  <si>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</si>
  <si>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</si>
  <si>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</si>
  <si>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</si>
  <si>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</si>
  <si>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</si>
  <si>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</si>
  <si>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</si>
  <si>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</si>
  <si>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</si>
  <si>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</si>
  <si>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</si>
  <si>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</si>
  <si>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</si>
  <si>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</si>
  <si>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</si>
  <si>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</si>
  <si>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</si>
  <si>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</si>
  <si>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</si>
  <si>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</si>
  <si>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</si>
  <si>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</si>
  <si>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</si>
  <si>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</si>
  <si>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</si>
  <si>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</si>
  <si>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</si>
  <si>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</si>
  <si>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</si>
  <si>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</si>
  <si>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</si>
  <si>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</si>
  <si>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</si>
  <si>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</si>
  <si>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</si>
  <si>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</si>
  <si>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</si>
  <si>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</si>
  <si>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</si>
  <si>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</si>
  <si>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</si>
  <si>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</si>
  <si>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</si>
  <si>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</si>
  <si>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</si>
  <si>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</si>
  <si>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</si>
  <si>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</si>
  <si>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</si>
  <si>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</si>
  <si>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</si>
  <si>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</si>
  <si>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</si>
  <si>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</si>
  <si>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</si>
  <si>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</si>
  <si>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</si>
  <si>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</si>
  <si>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</si>
  <si>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</si>
  <si>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</si>
  <si>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</si>
  <si>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</si>
  <si>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</si>
  <si>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</si>
  <si>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</si>
  <si>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</si>
  <si>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</si>
  <si>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</si>
  <si>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</si>
  <si>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</si>
  <si>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</si>
  <si>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</si>
  <si>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</si>
  <si>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</si>
  <si>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</si>
  <si>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</si>
  <si>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</si>
  <si>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</si>
  <si>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</si>
  <si>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</si>
  <si>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</si>
  <si>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</si>
  <si>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</si>
  <si>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</si>
  <si>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</si>
  <si>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</si>
  <si>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</si>
  <si>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</si>
  <si>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</si>
  <si>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</si>
  <si>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</si>
  <si>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</si>
  <si>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</si>
  <si>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</si>
  <si>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</si>
  <si>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</si>
  <si>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</si>
  <si>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</si>
  <si>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</si>
  <si>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</si>
  <si>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</si>
  <si>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</si>
  <si>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</si>
  <si>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</si>
  <si>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</si>
  <si>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</si>
  <si>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</si>
  <si>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</si>
  <si>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</si>
  <si>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</si>
  <si>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</si>
  <si>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</si>
  <si>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</si>
  <si>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</si>
  <si>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</si>
  <si>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</si>
  <si>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</si>
  <si>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</si>
  <si>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</si>
  <si>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</si>
  <si>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</si>
  <si>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</si>
  <si>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</si>
  <si>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</si>
  <si>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</si>
  <si>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</si>
  <si>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</si>
  <si>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</si>
  <si>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</si>
  <si>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</si>
  <si>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</si>
  <si>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</si>
  <si>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</si>
  <si>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</si>
  <si>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</si>
  <si>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</si>
  <si>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</si>
  <si>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</si>
  <si>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</si>
  <si>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</si>
  <si>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</si>
  <si>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</si>
  <si>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</si>
  <si>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</si>
  <si>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</si>
  <si>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</si>
  <si>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</si>
  <si>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</si>
  <si>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</si>
  <si>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</si>
  <si>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</si>
  <si>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</si>
  <si>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</si>
  <si>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</si>
  <si>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</si>
  <si>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</si>
  <si>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</si>
  <si>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</si>
  <si>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</si>
  <si>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</si>
  <si>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</si>
  <si>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</si>
  <si>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</si>
  <si>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</si>
  <si>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</si>
  <si>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</si>
  <si>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</si>
  <si>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</si>
  <si>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</si>
  <si>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</si>
  <si>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</si>
  <si>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</si>
  <si>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</si>
  <si>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</si>
  <si>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</si>
  <si>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</si>
  <si>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</si>
  <si>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</si>
  <si>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</si>
  <si>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</si>
  <si>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</si>
  <si>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</si>
  <si>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</si>
  <si>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</si>
  <si>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</si>
  <si>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</si>
  <si>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</si>
  <si>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</si>
  <si>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</si>
  <si>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</si>
  <si>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</si>
  <si>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</si>
  <si>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</si>
  <si>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</si>
  <si>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</si>
  <si>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</si>
  <si>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</si>
  <si>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</si>
  <si>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</si>
  <si>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</si>
  <si>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</si>
  <si>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</si>
  <si>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</si>
  <si>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</si>
  <si>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</si>
  <si>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</si>
  <si>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</si>
  <si>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</si>
  <si>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</si>
  <si>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</si>
  <si>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</si>
  <si>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</si>
  <si>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</si>
  <si>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</si>
  <si>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</si>
  <si>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</si>
  <si>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</si>
  <si>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</si>
  <si>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</si>
  <si>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</si>
  <si>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</si>
  <si>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</si>
  <si>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</si>
  <si>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</si>
  <si>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</si>
  <si>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</si>
  <si>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</si>
  <si>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</si>
  <si>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</si>
  <si>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</si>
  <si>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</si>
  <si>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</si>
  <si>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</si>
  <si>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</si>
  <si>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</si>
  <si>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</si>
  <si>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</si>
  <si>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</si>
  <si>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</si>
  <si>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</si>
  <si>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</si>
  <si>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</si>
  <si>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</si>
  <si>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</si>
  <si>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</si>
  <si>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</si>
  <si>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</si>
  <si>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</si>
  <si>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</si>
  <si>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</si>
  <si>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</si>
  <si>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</si>
  <si>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</si>
  <si>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</si>
  <si>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</si>
  <si>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</si>
  <si>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</si>
  <si>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</si>
  <si>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</si>
  <si>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</si>
  <si>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</si>
  <si>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</si>
  <si>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</si>
  <si>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</si>
  <si>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</si>
  <si>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</si>
  <si>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</si>
  <si>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</si>
  <si>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</si>
  <si>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</si>
  <si>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</si>
  <si>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</si>
  <si>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</si>
  <si>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</si>
  <si>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</si>
  <si>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</si>
  <si>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</si>
  <si>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</si>
  <si>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</si>
  <si>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</si>
  <si>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</si>
  <si>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</si>
  <si>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</si>
  <si>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</si>
  <si>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</si>
  <si>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</si>
  <si>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</si>
  <si>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</si>
  <si>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</si>
  <si>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</si>
  <si>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</si>
  <si>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</si>
  <si>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</si>
  <si>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</si>
  <si>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</si>
  <si>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</si>
  <si>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</si>
  <si>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</si>
  <si>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</si>
  <si>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</si>
  <si>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</si>
  <si>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</si>
  <si>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</si>
  <si>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</si>
  <si>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</si>
  <si>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</si>
  <si>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</si>
  <si>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</si>
  <si>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</si>
  <si>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</si>
  <si>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</si>
  <si>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</si>
  <si>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</si>
  <si>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</si>
  <si>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</si>
  <si>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</si>
  <si>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</si>
  <si>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</si>
  <si>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</si>
  <si>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</si>
  <si>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</si>
  <si>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</si>
  <si>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</si>
  <si>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</si>
  <si>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</si>
  <si>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</si>
  <si>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</si>
  <si>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</si>
  <si>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</si>
  <si>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</si>
  <si>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</si>
  <si>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</si>
  <si>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</si>
  <si>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</si>
  <si>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</si>
  <si>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</si>
  <si>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</si>
  <si>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</si>
  <si>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</si>
  <si>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</si>
  <si>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</si>
  <si>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</si>
  <si>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</si>
  <si>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</si>
  <si>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</si>
  <si>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</si>
  <si>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</si>
  <si>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</si>
  <si>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</si>
  <si>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</si>
  <si>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</si>
  <si>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</si>
  <si>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</si>
  <si>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</si>
  <si>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</si>
  <si>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</si>
  <si>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</si>
  <si>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</si>
  <si>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</si>
  <si>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</si>
  <si>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</si>
  <si>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</si>
  <si>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</si>
  <si>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</si>
  <si>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</si>
  <si>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</si>
  <si>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</si>
  <si>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</si>
  <si>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</si>
  <si>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</si>
  <si>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</si>
  <si>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</si>
  <si>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</si>
  <si>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</si>
  <si>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</si>
  <si>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</si>
  <si>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</si>
  <si>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</si>
  <si>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</si>
  <si>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</si>
  <si>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</si>
  <si>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</si>
  <si>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</si>
  <si>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</si>
  <si>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</si>
  <si>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</si>
  <si>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</si>
  <si>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</si>
  <si>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</si>
  <si>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</si>
  <si>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</si>
  <si>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</si>
  <si>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</si>
  <si>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</si>
  <si>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</si>
  <si>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</si>
  <si>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</si>
  <si>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</si>
  <si>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</si>
  <si>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</si>
  <si>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</si>
  <si>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</si>
  <si>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</si>
  <si>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</si>
  <si>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</si>
  <si>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</si>
  <si>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</si>
  <si>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</si>
  <si>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</si>
  <si>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</si>
  <si>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</si>
  <si>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</si>
  <si>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</si>
  <si>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</si>
  <si>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</si>
  <si>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</si>
  <si>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</si>
  <si>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</si>
  <si>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</si>
  <si>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</si>
  <si>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</si>
  <si>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</si>
  <si>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</si>
  <si>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</si>
  <si>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</si>
  <si>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</si>
  <si>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</si>
  <si>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</si>
  <si>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</si>
  <si>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</si>
  <si>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</si>
  <si>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</si>
  <si>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</si>
  <si>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</si>
  <si>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</si>
  <si>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</si>
  <si>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</si>
  <si>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</si>
  <si>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</si>
  <si>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</si>
  <si>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</si>
  <si>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</si>
  <si>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</si>
  <si>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</si>
  <si>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</si>
  <si>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</si>
  <si>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</si>
  <si>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</si>
  <si>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</si>
  <si>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</si>
  <si>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</si>
  <si>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</si>
  <si>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</si>
  <si>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</si>
  <si>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</si>
  <si>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</si>
  <si>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</si>
  <si>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</si>
  <si>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</si>
  <si>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</si>
  <si>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</si>
  <si>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</si>
  <si>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</si>
  <si>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</si>
  <si>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</si>
  <si>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</si>
  <si>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</si>
  <si>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</si>
  <si>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</si>
  <si>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</si>
  <si>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</si>
  <si>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</si>
  <si>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</si>
  <si>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</si>
  <si>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</si>
  <si>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</si>
  <si>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</si>
  <si>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</si>
  <si>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</si>
  <si>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</si>
  <si>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</si>
  <si>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</si>
  <si>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</si>
  <si>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</si>
  <si>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</si>
  <si>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</si>
  <si>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</si>
  <si>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</si>
  <si>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</si>
  <si>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</si>
  <si>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</si>
  <si>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</si>
  <si>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</si>
  <si>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</si>
  <si>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</si>
  <si>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</si>
  <si>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</si>
  <si>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</si>
  <si>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</si>
  <si>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</si>
  <si>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</si>
  <si>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</si>
  <si>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</si>
  <si>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</si>
  <si>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</si>
  <si>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</si>
  <si>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</si>
  <si>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</si>
  <si>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</si>
  <si>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</si>
  <si>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</si>
  <si>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</si>
  <si>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</si>
  <si>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</si>
  <si>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</si>
  <si>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</si>
  <si>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</si>
  <si>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</si>
  <si>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</si>
  <si>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</si>
  <si>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</si>
  <si>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</si>
  <si>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</si>
  <si>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</si>
  <si>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</si>
  <si>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</si>
  <si>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</si>
  <si>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</si>
  <si>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</si>
  <si>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</si>
  <si>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</si>
  <si>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</si>
  <si>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</si>
  <si>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</si>
  <si>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</si>
  <si>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</si>
  <si>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</si>
  <si>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</si>
  <si>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</si>
  <si>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</si>
  <si>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</si>
  <si>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</si>
  <si>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</si>
  <si>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</si>
  <si>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</si>
  <si>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</si>
  <si>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</si>
  <si>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</si>
  <si>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</si>
  <si>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</si>
  <si>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</si>
  <si>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</si>
  <si>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</si>
  <si>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</si>
  <si>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</si>
  <si>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</si>
  <si>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</si>
  <si>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</si>
  <si>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</si>
  <si>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</si>
  <si>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</si>
  <si>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</si>
  <si>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</si>
  <si>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</si>
  <si>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</si>
  <si>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</si>
  <si>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</si>
  <si>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</si>
  <si>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</si>
  <si>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</si>
  <si>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</si>
  <si>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</si>
  <si>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</si>
  <si>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</si>
  <si>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</si>
  <si>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</si>
  <si>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</si>
  <si>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</si>
  <si>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</si>
  <si>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</si>
  <si>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</si>
  <si>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</si>
  <si>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</si>
  <si>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</si>
  <si>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</si>
  <si>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</si>
  <si>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</si>
  <si>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</si>
  <si>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</si>
  <si>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</si>
  <si>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</si>
  <si>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</si>
  <si>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</si>
  <si>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</si>
  <si>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</si>
  <si>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</si>
  <si>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</si>
  <si>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</si>
  <si>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</si>
  <si>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</si>
  <si>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</si>
  <si>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</si>
  <si>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</si>
  <si>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</si>
  <si>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</si>
  <si>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</si>
  <si>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</si>
  <si>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</si>
  <si>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</si>
  <si>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</si>
  <si>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</si>
  <si>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</si>
  <si>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</si>
  <si>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</si>
  <si>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</si>
  <si>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</si>
  <si>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</si>
  <si>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</si>
  <si>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</si>
  <si>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</si>
  <si>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</si>
  <si>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</si>
  <si>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</si>
  <si>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</si>
  <si>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</si>
  <si>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</si>
  <si>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</si>
  <si>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</si>
  <si>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</si>
  <si>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</si>
  <si>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</si>
  <si>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</si>
  <si>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</si>
  <si>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</si>
  <si>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</si>
  <si>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</si>
  <si>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</si>
  <si>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</si>
  <si>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</si>
  <si>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</si>
  <si>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</si>
  <si>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</si>
  <si>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</si>
  <si>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</si>
  <si>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</si>
  <si>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</si>
  <si>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</si>
  <si>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</si>
  <si>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</si>
  <si>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</si>
  <si>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</si>
  <si>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</si>
  <si>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</si>
  <si>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</si>
  <si>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</si>
  <si>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</si>
  <si>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</si>
  <si>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</si>
  <si>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</si>
  <si>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</si>
  <si>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</si>
  <si>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</si>
  <si>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</si>
  <si>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</si>
  <si>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</si>
  <si>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</si>
  <si>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</si>
  <si>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</si>
  <si>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</si>
  <si>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</si>
  <si>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</si>
  <si>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</si>
  <si>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</si>
  <si>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</si>
  <si>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</si>
  <si>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</si>
  <si>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</si>
  <si>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</si>
  <si>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</si>
  <si>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</si>
  <si>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</si>
  <si>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</si>
  <si>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</si>
  <si>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</si>
  <si>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</si>
  <si>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</si>
  <si>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</si>
  <si>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</si>
  <si>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</si>
  <si>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</si>
  <si>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</si>
  <si>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</si>
  <si>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</si>
  <si>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</si>
  <si>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</si>
  <si>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</si>
  <si>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</si>
  <si>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</si>
  <si>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</si>
  <si>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</si>
  <si>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</si>
  <si>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</si>
  <si>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</si>
  <si>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</si>
  <si>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</si>
  <si>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</si>
  <si>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</si>
  <si>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</si>
  <si>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</si>
  <si>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</si>
  <si>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</si>
  <si>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</si>
  <si>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</si>
  <si>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</si>
  <si>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</si>
  <si>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</si>
  <si>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</si>
  <si>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</si>
  <si>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</si>
  <si>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</si>
  <si>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</si>
  <si>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</si>
  <si>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</si>
  <si>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</si>
  <si>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</si>
  <si>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</si>
  <si>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</si>
  <si>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</si>
  <si>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</si>
  <si>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</si>
  <si>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</si>
  <si>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</si>
  <si>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</si>
  <si>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</si>
  <si>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</si>
  <si>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</si>
  <si>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</si>
  <si>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</si>
  <si>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</si>
  <si>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</si>
  <si>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</si>
  <si>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</si>
  <si>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</si>
  <si>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</si>
  <si>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</si>
  <si>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</si>
  <si>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</si>
  <si>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</si>
  <si>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</si>
  <si>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</si>
  <si>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</si>
  <si>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</si>
  <si>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</si>
  <si>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</si>
  <si>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</si>
  <si>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</si>
  <si>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</si>
  <si>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</si>
  <si>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</si>
  <si>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</si>
  <si>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</si>
  <si>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</si>
  <si>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</si>
  <si>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</si>
  <si>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</si>
  <si>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</si>
  <si>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</si>
  <si>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</si>
  <si>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</si>
  <si>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</si>
  <si>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</si>
  <si>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</si>
  <si>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</si>
  <si>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</si>
  <si>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</si>
  <si>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</si>
  <si>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</si>
  <si>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</si>
  <si>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</si>
  <si>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</si>
  <si>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</si>
  <si>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</si>
  <si>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</si>
  <si>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</si>
  <si>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</si>
  <si>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</si>
  <si>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</si>
  <si>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</si>
  <si>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</si>
  <si>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</si>
  <si>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</si>
  <si>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</si>
  <si>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</si>
  <si>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</si>
  <si>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</si>
  <si>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</si>
  <si>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</si>
  <si>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</si>
  <si>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</si>
  <si>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</si>
  <si>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</si>
  <si>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</si>
  <si>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</si>
  <si>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</si>
  <si>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</si>
  <si>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</si>
  <si>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</si>
  <si>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</si>
  <si>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</si>
  <si>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</si>
  <si>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</si>
  <si>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</si>
  <si>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</si>
  <si>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</si>
  <si>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</si>
  <si>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</si>
  <si>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</si>
  <si>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</si>
  <si>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</si>
  <si>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</si>
  <si>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</si>
  <si>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</si>
  <si>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</si>
  <si>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</si>
  <si>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</si>
  <si>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</si>
  <si>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</si>
  <si>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</si>
  <si>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</si>
  <si>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</si>
  <si>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</si>
  <si>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</si>
  <si>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</si>
  <si>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</si>
  <si>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</si>
  <si>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</si>
  <si>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</si>
  <si>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</si>
  <si>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</si>
  <si>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</si>
  <si>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</si>
  <si>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</si>
  <si>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</si>
  <si>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</si>
  <si>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</si>
  <si>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</si>
  <si>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</si>
  <si>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</si>
  <si>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</si>
  <si>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</si>
  <si>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</si>
  <si>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</si>
  <si>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</si>
  <si>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</si>
  <si>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</si>
  <si>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</si>
  <si>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</si>
  <si>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</si>
  <si>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</si>
  <si>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</si>
  <si>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</si>
  <si>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</si>
  <si>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</si>
  <si>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</si>
  <si>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</si>
  <si>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</si>
  <si>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</si>
  <si>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</si>
  <si>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</si>
  <si>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</si>
  <si>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</si>
  <si>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</si>
  <si>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</si>
  <si>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</si>
  <si>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</si>
  <si>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</si>
  <si>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</si>
  <si>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</si>
  <si>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</si>
  <si>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</si>
  <si>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</si>
  <si>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</si>
  <si>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</si>
  <si>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</si>
  <si>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</si>
  <si>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</si>
  <si>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</si>
  <si>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</si>
  <si>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</si>
  <si>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</si>
  <si>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</si>
  <si>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</si>
  <si>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</si>
  <si>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</si>
  <si>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</si>
  <si>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</si>
  <si>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</si>
  <si>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</si>
  <si>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</si>
  <si>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</si>
  <si>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</si>
  <si>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</si>
  <si>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</si>
  <si>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</si>
  <si>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</si>
  <si>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</si>
  <si>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</si>
  <si>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</si>
  <si>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</si>
  <si>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</si>
  <si>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</si>
  <si>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</si>
  <si>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</si>
  <si>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</si>
  <si>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</si>
  <si>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</si>
  <si>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</si>
  <si>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</si>
  <si>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</si>
  <si>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</si>
  <si>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</si>
  <si>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</si>
  <si>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</si>
  <si>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</si>
  <si>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</si>
  <si>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</si>
  <si>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</si>
  <si>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</si>
  <si>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</si>
  <si>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</si>
  <si>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</si>
  <si>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</si>
  <si>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</si>
  <si>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</si>
  <si>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</si>
  <si>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</si>
  <si>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</si>
  <si>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</si>
  <si>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</si>
  <si>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</si>
  <si>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</si>
  <si>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</si>
  <si>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</si>
  <si>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</si>
  <si>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</si>
  <si>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</si>
  <si>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</si>
  <si>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</si>
  <si>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</si>
  <si>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</si>
  <si>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</si>
  <si>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</si>
  <si>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</si>
  <si>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</si>
  <si>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</si>
  <si>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</si>
  <si>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</si>
  <si>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</si>
  <si>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</si>
  <si>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</si>
  <si>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</si>
  <si>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</si>
  <si>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</si>
  <si>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</si>
  <si>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</si>
  <si>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</si>
  <si>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</si>
  <si>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</si>
  <si>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</si>
  <si>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</si>
  <si>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</si>
  <si>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</si>
  <si>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</si>
  <si>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</si>
  <si>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</si>
  <si>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</si>
  <si>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</si>
  <si>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</si>
  <si>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</si>
  <si>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</si>
  <si>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</si>
  <si>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</si>
  <si>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</si>
  <si>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</si>
  <si>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</si>
  <si>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</si>
  <si>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</si>
  <si>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</si>
  <si>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</si>
  <si>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</si>
  <si>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</si>
  <si>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</si>
  <si>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</si>
  <si>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</si>
  <si>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</si>
  <si>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</si>
  <si>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</si>
  <si>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</si>
  <si>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</si>
  <si>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</si>
  <si>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</si>
  <si>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</si>
  <si>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</si>
  <si>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</si>
  <si>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</si>
  <si>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</si>
  <si>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</si>
  <si>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</si>
  <si>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</si>
  <si>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</si>
  <si>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</si>
  <si>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</si>
  <si>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</si>
  <si>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</si>
  <si>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</si>
  <si>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</si>
  <si>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</si>
  <si>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</si>
  <si>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</si>
  <si>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</si>
  <si>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</si>
  <si>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</si>
  <si>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</si>
  <si>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</si>
  <si>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</si>
  <si>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</si>
  <si>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</si>
  <si>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</si>
  <si>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</si>
  <si>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</si>
  <si>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</si>
  <si>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</si>
  <si>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</si>
  <si>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</si>
  <si>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</si>
  <si>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</si>
  <si>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</si>
  <si>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</si>
  <si>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</si>
  <si>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</si>
  <si>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</si>
  <si>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</si>
  <si>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</si>
  <si>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</si>
  <si>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</si>
  <si>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</si>
  <si>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</si>
  <si>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</si>
  <si>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</si>
  <si>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</si>
  <si>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</si>
  <si>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</si>
  <si>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</si>
  <si>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</si>
  <si>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</si>
  <si>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</si>
  <si>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</si>
  <si>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</si>
  <si>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</si>
  <si>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</si>
  <si>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</si>
  <si>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</si>
  <si>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</si>
  <si>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</si>
  <si>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</si>
  <si>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</si>
  <si>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</si>
  <si>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</si>
  <si>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</si>
  <si>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</si>
  <si>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</si>
  <si>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</si>
  <si>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</si>
  <si>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</si>
  <si>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</si>
  <si>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</si>
  <si>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</si>
  <si>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</si>
  <si>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</si>
  <si>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</si>
  <si>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</si>
  <si>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</si>
  <si>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</si>
  <si>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</si>
  <si>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</si>
  <si>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</si>
  <si>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</si>
  <si>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</si>
  <si>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</si>
  <si>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</si>
  <si>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</si>
  <si>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</si>
  <si>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</si>
  <si>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</si>
  <si>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</si>
  <si>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</si>
  <si>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</si>
  <si>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</si>
  <si>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</si>
  <si>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</si>
  <si>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</si>
  <si>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</si>
  <si>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</si>
  <si>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</si>
  <si>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</si>
  <si>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</si>
  <si>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</si>
  <si>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</si>
  <si>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</si>
  <si>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</si>
  <si>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</si>
  <si>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</si>
  <si>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</si>
  <si>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</si>
  <si>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</si>
  <si>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</si>
  <si>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</si>
  <si>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</si>
  <si>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</si>
  <si>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</si>
  <si>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</si>
  <si>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</si>
  <si>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</si>
  <si>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</si>
  <si>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</si>
  <si>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</si>
  <si>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</si>
  <si>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</si>
  <si>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</si>
  <si>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</si>
  <si>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</si>
  <si>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</si>
  <si>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</si>
  <si>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</si>
  <si>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</si>
  <si>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</si>
  <si>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</si>
  <si>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</si>
  <si>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</si>
  <si>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</si>
  <si>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</si>
  <si>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</si>
  <si>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</si>
  <si>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</si>
  <si>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</si>
  <si>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</si>
  <si>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</si>
  <si>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</si>
  <si>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</si>
  <si>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</si>
  <si>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</si>
  <si>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</si>
  <si>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</si>
  <si>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</si>
  <si>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</si>
  <si>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</si>
  <si>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</si>
  <si>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</si>
  <si>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</si>
  <si>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</si>
  <si>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</si>
  <si>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</si>
  <si>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</si>
  <si>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</si>
  <si>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</si>
  <si>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</si>
  <si>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</si>
  <si>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</si>
  <si>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</si>
  <si>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</si>
  <si>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</si>
  <si>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</si>
  <si>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</si>
  <si>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</si>
  <si>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</si>
  <si>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</si>
  <si>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</si>
  <si>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</si>
  <si>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</si>
  <si>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</si>
  <si>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</si>
  <si>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</si>
  <si>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</si>
  <si>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</si>
  <si>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</si>
  <si>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</si>
  <si>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</si>
  <si>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</si>
  <si>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</si>
  <si>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</si>
  <si>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</si>
  <si>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</si>
  <si>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</si>
  <si>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</si>
  <si>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</si>
  <si>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</si>
  <si>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</si>
  <si>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</si>
  <si>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</si>
  <si>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</si>
  <si>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</si>
  <si>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</si>
  <si>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</si>
  <si>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</si>
  <si>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</si>
  <si>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</si>
  <si>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</si>
  <si>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</si>
  <si>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</si>
  <si>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</si>
  <si>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</si>
  <si>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</si>
  <si>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</si>
  <si>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</si>
  <si>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</si>
  <si>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</si>
  <si>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</si>
  <si>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</si>
  <si>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</si>
  <si>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</si>
  <si>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</si>
  <si>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</si>
  <si>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</si>
  <si>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</si>
  <si>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</si>
  <si>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</si>
  <si>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</si>
  <si>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</si>
  <si>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</si>
  <si>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</si>
  <si>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</si>
  <si>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</si>
  <si>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</si>
  <si>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</si>
  <si>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</si>
  <si>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</si>
  <si>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</si>
  <si>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</si>
  <si>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</si>
  <si>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</si>
  <si>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</si>
  <si>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</si>
  <si>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</si>
  <si>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</si>
  <si>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</si>
  <si>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</si>
  <si>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</si>
  <si>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</si>
  <si>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</si>
  <si>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</si>
  <si>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</si>
  <si>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</si>
  <si>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</si>
  <si>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</si>
  <si>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</si>
  <si>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</si>
  <si>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</si>
  <si>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</si>
  <si>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</si>
  <si>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</si>
  <si>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</si>
  <si>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</si>
  <si>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</si>
  <si>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</si>
  <si>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</si>
  <si>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</si>
  <si>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</si>
  <si>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</si>
  <si>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</si>
  <si>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</si>
  <si>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</si>
  <si>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</si>
  <si>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</si>
  <si>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</si>
  <si>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</si>
  <si>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</si>
  <si>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</si>
  <si>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</si>
  <si>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</si>
  <si>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</si>
  <si>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</si>
  <si>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</si>
  <si>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</si>
  <si>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</si>
  <si>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</si>
  <si>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</si>
  <si>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</si>
  <si>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</si>
  <si>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</si>
  <si>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</si>
  <si>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</si>
  <si>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</si>
  <si>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</si>
  <si>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</si>
  <si>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</si>
  <si>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</si>
  <si>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</si>
  <si>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</si>
  <si>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</si>
  <si>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</si>
  <si>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</si>
  <si>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</si>
  <si>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</si>
  <si>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</si>
  <si>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</si>
  <si>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</si>
  <si>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</si>
  <si>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</si>
  <si>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</si>
  <si>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</si>
  <si>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</si>
  <si>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</si>
  <si>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</si>
  <si>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</si>
  <si>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</si>
  <si>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</si>
  <si>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</si>
  <si>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</si>
  <si>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</si>
  <si>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</si>
  <si>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</si>
  <si>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</si>
  <si>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</si>
  <si>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</si>
  <si>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</si>
  <si>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</si>
  <si>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</si>
  <si>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</si>
  <si>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</si>
  <si>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</si>
  <si>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</si>
  <si>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</si>
  <si>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</si>
  <si>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</si>
  <si>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</si>
  <si>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</si>
  <si>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</si>
  <si>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</si>
  <si>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</si>
  <si>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</si>
  <si>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</si>
  <si>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</si>
  <si>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</si>
  <si>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</si>
  <si>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</si>
  <si>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</si>
  <si>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</si>
  <si>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</si>
  <si>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</si>
  <si>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</si>
  <si>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</si>
  <si>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</si>
  <si>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</si>
  <si>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</si>
  <si>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</si>
  <si>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</si>
  <si>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</si>
  <si>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</si>
  <si>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</si>
  <si>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</si>
  <si>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</si>
  <si>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</si>
  <si>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</si>
  <si>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</si>
  <si>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</si>
  <si>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</si>
  <si>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</si>
  <si>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</si>
  <si>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</si>
  <si>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</si>
  <si>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</si>
  <si>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</si>
  <si>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</si>
  <si>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</si>
  <si>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</si>
  <si>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</si>
  <si>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</si>
  <si>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</si>
  <si>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</si>
  <si>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</si>
  <si>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</si>
  <si>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</si>
  <si>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</si>
  <si>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</si>
  <si>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</si>
  <si>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</si>
  <si>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</si>
  <si>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</si>
  <si>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</si>
  <si>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</si>
  <si>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</si>
  <si>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</si>
  <si>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</si>
  <si>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</si>
  <si>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</si>
  <si>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</si>
  <si>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</si>
  <si>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</si>
  <si>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</si>
  <si>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</si>
  <si>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</si>
  <si>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</si>
  <si>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</si>
  <si>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</si>
  <si>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</si>
  <si>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</si>
  <si>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</si>
  <si>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</si>
  <si>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</si>
  <si>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</si>
  <si>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</si>
  <si>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</si>
  <si>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</si>
  <si>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</si>
  <si>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</si>
  <si>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</si>
  <si>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</si>
  <si>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</si>
  <si>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</si>
  <si>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</si>
  <si>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</si>
  <si>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</si>
  <si>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</si>
  <si>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</si>
  <si>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</si>
  <si>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</si>
  <si>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</si>
  <si>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</si>
  <si>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</si>
  <si>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</si>
  <si>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</si>
  <si>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</si>
  <si>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</si>
  <si>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</si>
  <si>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</si>
  <si>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</si>
  <si>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</si>
  <si>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</si>
  <si>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</si>
  <si>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</si>
  <si>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</si>
  <si>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</si>
  <si>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</si>
  <si>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</si>
  <si>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</si>
  <si>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</si>
  <si>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</si>
  <si>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</si>
  <si>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</si>
  <si>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</si>
  <si>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</si>
  <si>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</si>
  <si>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</si>
  <si>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</si>
  <si>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</si>
  <si>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</si>
  <si>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</si>
  <si>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</si>
  <si>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</si>
  <si>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</si>
  <si>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</si>
  <si>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</si>
  <si>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</si>
  <si>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</si>
  <si>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</si>
  <si>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</si>
  <si>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</si>
  <si>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</si>
  <si>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</si>
  <si>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</si>
  <si>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</si>
  <si>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</si>
  <si>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</si>
  <si>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</si>
  <si>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</si>
  <si>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</si>
  <si>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</si>
  <si>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</si>
  <si>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</si>
  <si>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</si>
  <si>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</si>
  <si>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</si>
  <si>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</si>
  <si>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</si>
  <si>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</si>
  <si>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</si>
  <si>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</si>
  <si>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</si>
  <si>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</si>
  <si>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</si>
  <si>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</si>
  <si>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</si>
  <si>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</si>
  <si>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</si>
  <si>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</si>
  <si>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</si>
  <si>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</si>
  <si>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</si>
  <si>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</si>
  <si>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</si>
  <si>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</si>
  <si>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</si>
  <si>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</si>
  <si>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</si>
  <si>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</si>
  <si>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</si>
  <si>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</si>
  <si>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</si>
  <si>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</si>
  <si>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</si>
  <si>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</si>
  <si>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</si>
  <si>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</si>
  <si>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</si>
  <si>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</si>
  <si>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</si>
  <si>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</si>
  <si>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</si>
  <si>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</si>
  <si>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</si>
  <si>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</si>
  <si>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</si>
  <si>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</si>
  <si>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</si>
  <si>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</si>
  <si>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</si>
  <si>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</si>
  <si>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</si>
  <si>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</si>
  <si>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</si>
  <si>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</si>
  <si>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</si>
  <si>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</si>
  <si>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</si>
  <si>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</si>
  <si>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</si>
  <si>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</si>
  <si>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</si>
  <si>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</si>
  <si>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</si>
  <si>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</si>
  <si>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</si>
  <si>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</si>
  <si>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</si>
  <si>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</si>
  <si>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</si>
  <si>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</si>
  <si>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</si>
  <si>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</si>
  <si>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</si>
  <si>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</si>
  <si>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</si>
  <si>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</si>
  <si>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</si>
  <si>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</si>
  <si>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</si>
  <si>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</si>
  <si>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</si>
  <si>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</si>
  <si>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</si>
  <si>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</si>
  <si>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</si>
  <si>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</si>
  <si>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</si>
  <si>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</si>
  <si>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</si>
  <si>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</si>
  <si>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</si>
  <si>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</si>
  <si>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</si>
  <si>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</si>
  <si>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</si>
  <si>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</si>
  <si>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</si>
  <si>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</si>
  <si>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</si>
  <si>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</si>
  <si>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</si>
  <si>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</si>
  <si>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</si>
  <si>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</si>
  <si>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</si>
  <si>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</si>
  <si>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</si>
  <si>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</si>
  <si>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</si>
  <si>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</si>
  <si>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</si>
  <si>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</si>
  <si>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</si>
  <si>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</si>
  <si>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</si>
  <si>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</si>
  <si>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</si>
  <si>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</si>
  <si>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</si>
  <si>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</si>
  <si>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</si>
  <si>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</si>
  <si>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</si>
  <si>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</si>
  <si>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</si>
  <si>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</si>
  <si>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</si>
  <si>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</si>
  <si>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</si>
  <si>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</si>
  <si>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</si>
  <si>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</si>
  <si>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</si>
  <si>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</si>
  <si>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</si>
  <si>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</si>
  <si>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</si>
  <si>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</si>
  <si>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</si>
  <si>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</si>
  <si>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</si>
  <si>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</si>
  <si>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</si>
  <si>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</si>
  <si>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</si>
  <si>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</si>
  <si>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</si>
  <si>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</si>
  <si>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</si>
  <si>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</si>
  <si>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</si>
  <si>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</si>
  <si>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</si>
  <si>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</si>
  <si>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</si>
  <si>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</si>
  <si>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</si>
  <si>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</si>
  <si>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</si>
  <si>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</si>
  <si>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</si>
  <si>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</si>
  <si>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</si>
  <si>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</si>
  <si>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</si>
  <si>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</si>
  <si>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</si>
  <si>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</si>
  <si>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</si>
  <si>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</si>
  <si>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</si>
  <si>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</si>
  <si>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</si>
  <si>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</si>
  <si>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</si>
  <si>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</si>
  <si>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</si>
  <si>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</si>
  <si>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</si>
  <si>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</si>
  <si>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</si>
  <si>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</si>
  <si>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</si>
  <si>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</si>
  <si>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</si>
  <si>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</si>
  <si>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</si>
  <si>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</si>
  <si>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</si>
  <si>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</si>
  <si>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</si>
  <si>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</si>
  <si>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</si>
  <si>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</si>
  <si>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</si>
  <si>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</si>
  <si>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</si>
  <si>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</si>
  <si>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</si>
  <si>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</si>
  <si>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</si>
  <si>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</si>
  <si>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</si>
  <si>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</si>
  <si>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</si>
  <si>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</si>
  <si>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</si>
  <si>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</si>
  <si>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</si>
  <si>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</si>
  <si>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</si>
  <si>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</si>
  <si>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</si>
  <si>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</si>
  <si>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</si>
  <si>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</si>
  <si>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</si>
  <si>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</si>
  <si>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</si>
  <si>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</si>
  <si>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</si>
  <si>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</si>
  <si>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</si>
  <si>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</si>
  <si>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</si>
  <si>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</si>
  <si>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</si>
  <si>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</si>
  <si>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</si>
  <si>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</si>
  <si>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</si>
  <si>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</si>
  <si>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</si>
  <si>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</si>
  <si>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</si>
  <si>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</si>
  <si>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</si>
  <si>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</si>
  <si>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</si>
  <si>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</si>
  <si>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</si>
  <si>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</si>
  <si>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</si>
  <si>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</si>
  <si>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</si>
  <si>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</si>
  <si>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</si>
  <si>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</si>
  <si>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</si>
  <si>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</si>
  <si>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</si>
  <si>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</si>
  <si>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</si>
  <si>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</si>
  <si>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</si>
  <si>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</si>
  <si>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</si>
  <si>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</si>
  <si>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</si>
  <si>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</si>
  <si>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</si>
  <si>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</si>
  <si>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</si>
  <si>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</si>
  <si>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</si>
  <si>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</si>
  <si>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</si>
  <si>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</si>
  <si>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</si>
  <si>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</si>
  <si>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</si>
  <si>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</si>
  <si>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</si>
  <si>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</si>
  <si>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</si>
  <si>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</si>
  <si>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</si>
  <si>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</si>
  <si>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</si>
  <si>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</si>
  <si>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</si>
  <si>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</si>
  <si>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</si>
  <si>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</si>
  <si>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</si>
  <si>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</si>
  <si>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</si>
  <si>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</si>
  <si>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</si>
  <si>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</si>
  <si>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</si>
  <si>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</si>
  <si>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</si>
  <si>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</si>
  <si>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</si>
  <si>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</si>
  <si>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</si>
  <si>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</si>
  <si>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</si>
  <si>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</si>
  <si>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</si>
  <si>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</si>
  <si>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</si>
  <si>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</si>
  <si>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</si>
  <si>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</si>
  <si>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</si>
  <si>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</si>
  <si>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</si>
  <si>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</si>
  <si>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</si>
  <si>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</si>
  <si>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</si>
  <si>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</si>
  <si>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</si>
  <si>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</si>
  <si>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</si>
  <si>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</si>
  <si>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</si>
  <si>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</si>
  <si>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</si>
  <si>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</si>
  <si>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</si>
  <si>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</si>
  <si>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</si>
  <si>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</si>
  <si>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</si>
  <si>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</si>
  <si>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</si>
  <si>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</si>
  <si>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</si>
  <si>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</si>
  <si>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</si>
  <si>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</si>
  <si>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</si>
  <si>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</si>
  <si>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</si>
  <si>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</si>
  <si>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</si>
  <si>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</si>
  <si>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</si>
  <si>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</si>
  <si>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</si>
  <si>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</si>
  <si>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</si>
  <si>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</si>
  <si>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</si>
  <si>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</si>
  <si>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</si>
  <si>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</si>
  <si>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</si>
  <si>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</si>
  <si>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</si>
  <si>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</si>
  <si>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</si>
  <si>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</si>
  <si>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</si>
  <si>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</si>
  <si>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</si>
  <si>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</si>
  <si>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</si>
  <si>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</si>
  <si>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</si>
  <si>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</si>
  <si>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</si>
  <si>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</si>
  <si>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</si>
  <si>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</si>
  <si>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</si>
  <si>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</si>
  <si>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</si>
  <si>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</si>
  <si>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</si>
  <si>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</si>
  <si>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</si>
  <si>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</si>
  <si>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</si>
  <si>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</si>
  <si>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</si>
  <si>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</si>
  <si>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</si>
  <si>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</si>
  <si>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</si>
  <si>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</si>
  <si>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</si>
  <si>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</si>
  <si>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</si>
  <si>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</si>
  <si>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</si>
  <si>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</si>
  <si>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</si>
  <si>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</si>
  <si>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</si>
  <si>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</si>
  <si>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</si>
  <si>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</si>
  <si>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</si>
  <si>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</si>
  <si>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</si>
  <si>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</si>
  <si>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</si>
  <si>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</si>
  <si>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</si>
  <si>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</si>
  <si>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</si>
  <si>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</si>
  <si>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</si>
  <si>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</si>
  <si>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</si>
  <si>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</si>
  <si>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</si>
  <si>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</si>
  <si>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</si>
  <si>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</si>
  <si>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</si>
  <si>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</si>
  <si>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</si>
  <si>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</si>
  <si>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</si>
  <si>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</si>
  <si>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</si>
  <si>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</si>
  <si>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</si>
  <si>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</si>
  <si>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</si>
  <si>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</si>
  <si>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</si>
  <si>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</si>
  <si>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</si>
  <si>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</si>
  <si>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</si>
  <si>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</si>
  <si>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</si>
  <si>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</si>
  <si>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</si>
  <si>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</si>
  <si>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</si>
  <si>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</si>
  <si>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</si>
  <si>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</si>
  <si>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</si>
  <si>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</si>
  <si>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</si>
  <si>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</si>
  <si>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</si>
  <si>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</si>
  <si>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</si>
  <si>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</si>
  <si>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</si>
  <si>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</si>
  <si>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</si>
  <si>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</si>
  <si>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</si>
  <si>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</si>
  <si>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</si>
  <si>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</si>
  <si>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</si>
  <si>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</si>
  <si>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</si>
  <si>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</si>
  <si>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</si>
  <si>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</si>
  <si>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</si>
  <si>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</si>
  <si>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</si>
  <si>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</si>
  <si>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</si>
  <si>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</si>
  <si>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</si>
  <si>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</si>
  <si>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</si>
  <si>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</si>
  <si>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</si>
  <si>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</si>
  <si>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</si>
  <si>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</si>
  <si>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</si>
  <si>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</si>
  <si>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</si>
  <si>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</si>
  <si>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</si>
  <si>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</si>
  <si>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</si>
  <si>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</si>
  <si>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</si>
  <si>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</si>
  <si>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</si>
  <si>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</si>
  <si>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</si>
  <si>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</si>
  <si>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</si>
  <si>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</si>
  <si>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</si>
  <si>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</si>
  <si>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</si>
  <si>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</si>
  <si>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</si>
  <si>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</si>
  <si>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</si>
  <si>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</si>
  <si>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</si>
  <si>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</si>
  <si>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</si>
  <si>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</si>
  <si>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</si>
  <si>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</si>
  <si>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</si>
  <si>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</si>
  <si>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</si>
  <si>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</si>
  <si>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</si>
  <si>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</si>
  <si>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</si>
  <si>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</si>
  <si>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</si>
  <si>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</si>
  <si>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</si>
  <si>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</si>
  <si>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</si>
  <si>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</si>
  <si>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</si>
  <si>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</si>
  <si>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</si>
  <si>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</si>
  <si>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</si>
  <si>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</si>
  <si>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</si>
  <si>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</si>
  <si>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</si>
  <si>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</si>
  <si>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</si>
  <si>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</si>
  <si>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</si>
  <si>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</si>
  <si>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</si>
  <si>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</si>
  <si>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</si>
  <si>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</si>
  <si>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</si>
  <si>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</si>
  <si>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</si>
  <si>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</si>
  <si>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</si>
  <si>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</si>
  <si>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</si>
  <si>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</si>
  <si>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</si>
  <si>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</si>
  <si>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</si>
  <si>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</si>
  <si>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</si>
  <si>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</si>
  <si>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</si>
  <si>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</si>
  <si>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</si>
  <si>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</si>
  <si>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</si>
  <si>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</si>
  <si>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</si>
  <si>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</si>
  <si>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</si>
  <si>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</si>
  <si>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</si>
  <si>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</si>
  <si>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</si>
  <si>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</si>
  <si>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</si>
  <si>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</si>
  <si>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</si>
  <si>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</si>
  <si>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</si>
  <si>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</si>
  <si>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</si>
  <si>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</si>
  <si>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</si>
  <si>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</si>
  <si>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</si>
  <si>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</si>
  <si>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</si>
  <si>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</si>
  <si>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</si>
  <si>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</si>
  <si>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</si>
  <si>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</si>
  <si>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</si>
  <si>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</si>
  <si>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</si>
  <si>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</si>
  <si>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</si>
  <si>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</si>
  <si>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</si>
  <si>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</si>
  <si>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</si>
  <si>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</si>
  <si>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</si>
  <si>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</si>
  <si>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</si>
  <si>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</si>
  <si>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</si>
  <si>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</si>
  <si>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</si>
  <si>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</si>
  <si>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</si>
  <si>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</si>
  <si>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</si>
  <si>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</si>
  <si>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</si>
  <si>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</si>
  <si>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</si>
  <si>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</si>
  <si>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</si>
  <si>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</si>
  <si>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</si>
  <si>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</si>
  <si>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</si>
  <si>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</si>
  <si>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</si>
  <si>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</si>
  <si>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</si>
  <si>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</si>
  <si>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</si>
  <si>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</si>
  <si>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</si>
  <si>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</si>
  <si>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</si>
  <si>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</si>
  <si>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</si>
  <si>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</si>
  <si>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</si>
  <si>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</si>
  <si>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</si>
  <si>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</si>
  <si>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</si>
  <si>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</si>
  <si>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</si>
  <si>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</si>
  <si>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</si>
  <si>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</si>
  <si>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</si>
  <si>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</si>
  <si>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</si>
  <si>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</si>
  <si>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</si>
  <si>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</si>
  <si>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</si>
  <si>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</si>
  <si>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</si>
  <si>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</si>
  <si>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</si>
  <si>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</si>
  <si>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</si>
  <si>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</si>
  <si>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</si>
  <si>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</si>
  <si>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</si>
  <si>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</si>
  <si>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</si>
  <si>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</si>
  <si>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</si>
  <si>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</si>
  <si>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</si>
  <si>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</si>
  <si>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</si>
  <si>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</si>
  <si>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</si>
  <si>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</si>
  <si>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</si>
  <si>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</si>
  <si>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</si>
  <si>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</si>
  <si>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</si>
  <si>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</si>
  <si>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</si>
  <si>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</si>
  <si>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</si>
  <si>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</si>
  <si>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</si>
  <si>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</si>
  <si>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</si>
  <si>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</si>
  <si>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</si>
  <si>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</si>
  <si>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</si>
  <si>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</si>
  <si>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</si>
  <si>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</si>
  <si>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</si>
  <si>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</si>
  <si>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</si>
  <si>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</si>
  <si>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</si>
  <si>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</si>
  <si>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</si>
  <si>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</si>
  <si>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</si>
  <si>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</si>
  <si>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</si>
  <si>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</si>
  <si>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</si>
  <si>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</si>
  <si>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</si>
  <si>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</si>
  <si>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</si>
  <si>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</si>
  <si>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</si>
  <si>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</si>
  <si>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</si>
  <si>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</si>
  <si>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</si>
  <si>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</si>
  <si>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</si>
  <si>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</si>
  <si>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</si>
  <si>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</si>
  <si>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</si>
  <si>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</si>
  <si>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</si>
  <si>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</si>
  <si>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</si>
  <si>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</si>
  <si>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</si>
  <si>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</si>
  <si>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</si>
  <si>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</si>
  <si>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</si>
  <si>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</si>
  <si>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</si>
  <si>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</si>
  <si>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</si>
  <si>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</si>
  <si>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</si>
  <si>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</si>
  <si>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</si>
  <si>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</si>
  <si>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</si>
  <si>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</si>
  <si>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</si>
  <si>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</si>
  <si>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</si>
  <si>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</si>
  <si>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</si>
  <si>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</si>
  <si>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</si>
  <si>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</si>
  <si>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</si>
  <si>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</si>
  <si>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</si>
  <si>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</si>
  <si>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</si>
  <si>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</si>
  <si>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</si>
  <si>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</si>
  <si>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</si>
  <si>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</si>
  <si>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</si>
  <si>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</si>
  <si>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</si>
  <si>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</si>
  <si>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</si>
  <si>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</si>
  <si>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</si>
  <si>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</si>
  <si>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</si>
  <si>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</si>
  <si>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</si>
  <si>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</si>
  <si>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</si>
  <si>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</si>
  <si>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</si>
  <si>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</si>
  <si>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</si>
  <si>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</si>
  <si>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</si>
  <si>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</si>
  <si>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</si>
  <si>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</si>
  <si>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</si>
  <si>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</si>
  <si>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</si>
  <si>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</si>
  <si>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</si>
  <si>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</si>
  <si>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</si>
  <si>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</si>
  <si>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</si>
  <si>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</si>
  <si>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</si>
  <si>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</si>
  <si>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</si>
  <si>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</si>
  <si>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</si>
  <si>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</si>
  <si>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</si>
  <si>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</si>
  <si>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</si>
  <si>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</si>
  <si>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</si>
  <si>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</si>
  <si>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</si>
  <si>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</si>
  <si>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</si>
  <si>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</si>
  <si>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</si>
  <si>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</si>
  <si>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</si>
  <si>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</si>
  <si>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</si>
  <si>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</si>
  <si>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</si>
  <si>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</si>
  <si>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</si>
  <si>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</si>
  <si>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</si>
  <si>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</si>
  <si>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</si>
  <si>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</si>
  <si>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</si>
  <si>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</si>
  <si>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</si>
  <si>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</si>
  <si>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</si>
  <si>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</si>
  <si>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</si>
  <si>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</si>
  <si>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</si>
  <si>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</si>
  <si>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</si>
  <si>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</si>
  <si>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</si>
  <si>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</si>
  <si>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</si>
  <si>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</si>
  <si>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</si>
  <si>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</si>
  <si>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</si>
  <si>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</si>
  <si>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</si>
  <si>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</si>
  <si>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</si>
  <si>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</si>
  <si>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</si>
  <si>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</si>
  <si>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</si>
  <si>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</si>
  <si>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</si>
  <si>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</si>
  <si>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</si>
  <si>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</si>
  <si>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</si>
  <si>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</si>
  <si>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</si>
  <si>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</si>
  <si>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</si>
  <si>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</si>
  <si>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</si>
  <si>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</si>
  <si>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</si>
  <si>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</si>
  <si>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</si>
  <si>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</si>
  <si>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</si>
  <si>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</si>
  <si>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</si>
  <si>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</si>
  <si>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</si>
  <si>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</si>
  <si>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</si>
  <si>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</si>
  <si>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</si>
  <si>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</si>
  <si>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</si>
  <si>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</si>
  <si>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</si>
  <si>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</si>
  <si>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</si>
  <si>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</si>
  <si>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</si>
  <si>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</si>
  <si>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</si>
  <si>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</si>
  <si>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</si>
  <si>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</si>
  <si>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</si>
  <si>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</si>
  <si>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</si>
  <si>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</si>
  <si>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</si>
  <si>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</si>
  <si>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</si>
  <si>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</si>
  <si>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</si>
  <si>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</si>
  <si>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</si>
  <si>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</si>
  <si>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</si>
  <si>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</si>
  <si>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</si>
  <si>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</si>
  <si>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</si>
  <si>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</si>
  <si>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</si>
  <si>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</si>
  <si>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</si>
  <si>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</si>
  <si>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</si>
  <si>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</si>
  <si>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</si>
  <si>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</si>
  <si>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</si>
  <si>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</si>
  <si>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</si>
  <si>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</si>
  <si>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</si>
  <si>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</si>
  <si>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</si>
  <si>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</si>
  <si>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</si>
  <si>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</si>
  <si>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</si>
  <si>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</si>
  <si>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</si>
  <si>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</si>
  <si>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</si>
  <si>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</si>
  <si>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</si>
  <si>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</si>
  <si>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</si>
  <si>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</si>
  <si>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</si>
  <si>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</si>
  <si>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</si>
  <si>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</si>
  <si>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</si>
  <si>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</si>
  <si>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</si>
  <si>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</si>
  <si>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</si>
  <si>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</si>
  <si>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</si>
  <si>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</si>
  <si>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</si>
  <si>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</si>
  <si>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</si>
  <si>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</si>
  <si>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</si>
  <si>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</si>
  <si>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</si>
  <si>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</si>
  <si>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</si>
  <si>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</si>
  <si>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</si>
  <si>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</si>
  <si>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</si>
  <si>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</si>
  <si>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</si>
  <si>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</si>
  <si>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</si>
  <si>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</si>
  <si>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</si>
  <si>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</si>
  <si>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</si>
  <si>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</si>
  <si>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</si>
  <si>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</si>
  <si>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</si>
  <si>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</si>
  <si>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</si>
  <si>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</si>
  <si>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</si>
  <si>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</si>
  <si>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</si>
  <si>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</si>
  <si>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</si>
  <si>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</si>
  <si>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</si>
  <si>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</si>
  <si>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</si>
  <si>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</si>
  <si>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</si>
  <si>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</si>
  <si>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</si>
  <si>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</si>
  <si>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</si>
  <si>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</si>
  <si>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</si>
  <si>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</si>
  <si>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</si>
  <si>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</si>
  <si>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</si>
  <si>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</si>
  <si>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</si>
  <si>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</si>
  <si>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</si>
  <si>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</si>
  <si>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</si>
  <si>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</si>
  <si>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</si>
  <si>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</si>
  <si>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</si>
  <si>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</si>
  <si>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</si>
  <si>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</si>
  <si>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</si>
  <si>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</si>
  <si>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</si>
  <si>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</si>
  <si>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</si>
  <si>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</si>
  <si>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</si>
  <si>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</si>
  <si>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</si>
  <si>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</si>
  <si>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</si>
  <si>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</si>
  <si>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</si>
  <si>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</si>
  <si>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</si>
  <si>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</si>
  <si>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</si>
  <si>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</si>
  <si>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</si>
  <si>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</si>
  <si>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</si>
  <si>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</si>
  <si>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</si>
  <si>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</si>
  <si>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</si>
  <si>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</si>
  <si>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</si>
  <si>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</si>
  <si>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</si>
  <si>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</si>
  <si>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</si>
  <si>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</si>
  <si>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</si>
  <si>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</si>
  <si>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</si>
  <si>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</si>
  <si>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</si>
  <si>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</si>
  <si>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</si>
  <si>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</si>
  <si>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</si>
  <si>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</si>
  <si>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</si>
  <si>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</si>
  <si>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</si>
  <si>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</si>
  <si>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</si>
  <si>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</si>
  <si>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</si>
  <si>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</si>
  <si>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</si>
  <si>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</si>
  <si>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</si>
  <si>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</si>
  <si>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</si>
  <si>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</si>
  <si>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</si>
  <si>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</si>
  <si>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</si>
  <si>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</si>
  <si>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</si>
  <si>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</si>
  <si>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</si>
  <si>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</si>
  <si>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</si>
  <si>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</si>
  <si>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</si>
  <si>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</si>
  <si>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</si>
  <si>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</si>
  <si>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</si>
  <si>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</si>
  <si>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</si>
  <si>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</si>
  <si>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</si>
  <si>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</si>
  <si>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</si>
  <si>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</si>
  <si>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</si>
  <si>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</si>
  <si>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</si>
  <si>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</si>
  <si>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</si>
  <si>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</si>
  <si>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</si>
  <si>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</si>
  <si>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</si>
  <si>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</si>
  <si>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</si>
  <si>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</si>
  <si>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</si>
  <si>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</si>
  <si>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</si>
  <si>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</si>
  <si>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</si>
  <si>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</si>
  <si>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</si>
  <si>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</si>
  <si>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</si>
  <si>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</si>
  <si>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</si>
  <si>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</si>
  <si>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</si>
  <si>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</si>
  <si>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</si>
  <si>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</si>
  <si>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</si>
  <si>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</si>
  <si>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</si>
  <si>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</si>
  <si>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</si>
  <si>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</si>
  <si>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</si>
  <si>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</si>
  <si>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</si>
  <si>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</si>
  <si>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</si>
  <si>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</si>
  <si>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</si>
  <si>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</si>
  <si>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</si>
  <si>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</si>
  <si>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</si>
  <si>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</si>
  <si>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</si>
  <si>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</si>
  <si>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</si>
  <si>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</si>
  <si>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</si>
  <si>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</si>
  <si>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</si>
  <si>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</si>
  <si>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</si>
  <si>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</si>
  <si>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</si>
  <si>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</si>
  <si>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</si>
  <si>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</si>
  <si>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</si>
  <si>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</si>
  <si>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</si>
  <si>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</si>
  <si>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</si>
  <si>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</si>
  <si>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</si>
  <si>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</si>
  <si>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</si>
  <si>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</si>
  <si>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</si>
  <si>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</si>
  <si>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</si>
  <si>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</si>
  <si>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</si>
  <si>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</si>
  <si>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</si>
  <si>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</si>
  <si>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</si>
  <si>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</si>
  <si>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</si>
  <si>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</si>
  <si>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</si>
  <si>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</si>
  <si>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</si>
  <si>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</si>
  <si>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</si>
  <si>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</si>
  <si>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</si>
  <si>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</si>
  <si>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</si>
  <si>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</si>
  <si>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</si>
  <si>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</si>
  <si>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</si>
  <si>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</si>
  <si>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</si>
  <si>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</si>
  <si>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</si>
  <si>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</si>
  <si>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</si>
  <si>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</si>
  <si>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</si>
  <si>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</si>
  <si>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</si>
  <si>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</si>
  <si>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</si>
  <si>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</si>
  <si>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</si>
  <si>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</si>
  <si>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</si>
  <si>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</si>
  <si>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</si>
  <si>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</si>
  <si>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</si>
  <si>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</si>
  <si>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</si>
  <si>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</si>
  <si>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</si>
  <si>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</si>
  <si>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</si>
  <si>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</si>
  <si>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</si>
  <si>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</si>
  <si>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</si>
  <si>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</si>
  <si>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</si>
  <si>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</si>
  <si>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</si>
  <si>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</si>
  <si>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</si>
  <si>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</si>
  <si>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</si>
  <si>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</si>
  <si>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</si>
  <si>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</si>
  <si>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</si>
  <si>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</si>
  <si>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</si>
  <si>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</si>
  <si>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</si>
  <si>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</si>
  <si>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</si>
  <si>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</si>
  <si>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</si>
  <si>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</si>
  <si>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</si>
  <si>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</si>
  <si>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</si>
  <si>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</si>
  <si>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</si>
  <si>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</si>
  <si>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</si>
  <si>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</si>
  <si>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</si>
  <si>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</si>
  <si>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</si>
  <si>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</si>
  <si>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</si>
  <si>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</si>
  <si>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</si>
  <si>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</si>
  <si>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</si>
  <si>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</si>
  <si>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</si>
  <si>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</si>
  <si>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</si>
  <si>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</si>
  <si>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</si>
  <si>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</si>
  <si>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</si>
  <si>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</si>
  <si>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</si>
  <si>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</si>
  <si>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</si>
  <si>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</si>
  <si>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</si>
  <si>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</si>
  <si>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</si>
  <si>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</si>
  <si>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</si>
  <si>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</si>
  <si>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</si>
  <si>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</si>
  <si>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</si>
  <si>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</si>
  <si>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</si>
  <si>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</si>
  <si>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</si>
  <si>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</si>
  <si>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</si>
  <si>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</si>
  <si>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</si>
  <si>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</si>
  <si>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</si>
  <si>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</si>
  <si>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</si>
  <si>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</si>
  <si>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</si>
  <si>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</si>
  <si>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</si>
  <si>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</si>
  <si>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</si>
  <si>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</si>
  <si>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</si>
  <si>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</si>
  <si>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</si>
  <si>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</si>
  <si>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</si>
  <si>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</si>
  <si>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</si>
  <si>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</si>
  <si>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</si>
  <si>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</si>
  <si>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</si>
  <si>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</si>
  <si>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</si>
  <si>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</si>
  <si>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</si>
  <si>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</si>
  <si>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</si>
  <si>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</si>
  <si>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</si>
  <si>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</si>
  <si>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</si>
  <si>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</si>
  <si>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</si>
  <si>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</si>
  <si>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</si>
  <si>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</si>
  <si>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</si>
  <si>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</si>
  <si>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</si>
  <si>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</si>
  <si>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</si>
  <si>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</si>
  <si>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</si>
  <si>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</si>
  <si>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</si>
  <si>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</si>
  <si>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</si>
  <si>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</si>
  <si>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</si>
  <si>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</si>
  <si>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</si>
  <si>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</si>
  <si>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</si>
  <si>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</si>
  <si>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</si>
  <si>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</si>
  <si>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</si>
  <si>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</si>
  <si>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</si>
  <si>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</si>
  <si>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</si>
  <si>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</si>
  <si>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</si>
  <si>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</si>
  <si>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</si>
  <si>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</si>
  <si>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</si>
  <si>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</si>
  <si>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</si>
  <si>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</si>
  <si>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</si>
  <si>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</si>
  <si>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</si>
  <si>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</si>
  <si>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</si>
  <si>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</si>
  <si>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</si>
  <si>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</si>
  <si>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</si>
  <si>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</si>
  <si>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</si>
  <si>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</si>
  <si>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</si>
  <si>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</si>
  <si>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</si>
  <si>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</si>
  <si>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</si>
  <si>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</si>
  <si>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</si>
  <si>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</si>
  <si>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</si>
  <si>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</si>
  <si>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</si>
  <si>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</si>
  <si>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</si>
  <si>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</si>
  <si>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</si>
  <si>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</si>
  <si>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</si>
  <si>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</si>
  <si>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</si>
  <si>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</si>
  <si>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</si>
  <si>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</si>
  <si>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</si>
  <si>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</si>
  <si>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</si>
  <si>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</si>
  <si>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</si>
  <si>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</si>
  <si>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</si>
  <si>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</si>
  <si>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</si>
  <si>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</si>
  <si>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</si>
  <si>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</si>
  <si>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</si>
  <si>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</si>
  <si>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</si>
  <si>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</si>
  <si>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</si>
  <si>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</si>
  <si>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</si>
  <si>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</si>
  <si>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</si>
  <si>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</si>
  <si>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</si>
  <si>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</si>
  <si>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</si>
  <si>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</si>
  <si>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</si>
  <si>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</si>
  <si>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</si>
  <si>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</si>
  <si>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</si>
  <si>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</si>
  <si>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</si>
  <si>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</si>
  <si>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</si>
  <si>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</si>
  <si>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</si>
  <si>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</si>
  <si>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</si>
  <si>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</si>
  <si>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</si>
  <si>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</si>
  <si>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</si>
  <si>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</si>
  <si>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</si>
  <si>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</si>
  <si>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</si>
  <si>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</si>
  <si>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</si>
  <si>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</si>
  <si>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</si>
  <si>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</si>
  <si>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</si>
  <si>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</si>
  <si>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</si>
  <si>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</si>
  <si>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</si>
  <si>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</si>
  <si>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</si>
  <si>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</si>
  <si>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</si>
  <si>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</si>
  <si>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</si>
  <si>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</si>
  <si>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</si>
  <si>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</si>
  <si>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</si>
  <si>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</si>
  <si>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</si>
  <si>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</si>
  <si>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</si>
  <si>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</si>
  <si>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</si>
  <si>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</si>
  <si>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</si>
  <si>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</si>
  <si>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</si>
  <si>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</si>
  <si>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</si>
  <si>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</si>
  <si>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</si>
  <si>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</si>
  <si>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</si>
  <si>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</si>
  <si>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</si>
  <si>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</si>
  <si>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</si>
  <si>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</si>
  <si>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</si>
  <si>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</si>
  <si>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</si>
  <si>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</si>
  <si>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</si>
  <si>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</si>
  <si>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</si>
  <si>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</si>
  <si>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</si>
  <si>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</si>
  <si>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</si>
  <si>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</si>
  <si>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</si>
  <si>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</si>
  <si>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</si>
  <si>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</si>
  <si>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</si>
  <si>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</si>
  <si>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</si>
  <si>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</si>
  <si>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</si>
  <si>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</si>
  <si>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</si>
  <si>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</si>
  <si>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</si>
  <si>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</si>
  <si>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</si>
  <si>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</si>
  <si>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</si>
  <si>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</si>
  <si>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</si>
  <si>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</si>
  <si>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</si>
  <si>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</si>
  <si>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</si>
  <si>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</si>
  <si>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</si>
  <si>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</si>
  <si>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</si>
  <si>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</si>
  <si>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</si>
  <si>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</si>
  <si>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</si>
  <si>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</si>
  <si>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</si>
  <si>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</si>
  <si>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</si>
  <si>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</si>
  <si>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</si>
  <si>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</si>
  <si>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</si>
  <si>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</si>
  <si>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</si>
  <si>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</si>
  <si>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</si>
  <si>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</si>
  <si>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</si>
  <si>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</si>
  <si>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</si>
  <si>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</si>
  <si>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</si>
  <si>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</si>
  <si>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</si>
  <si>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</si>
  <si>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</si>
  <si>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</si>
  <si>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</si>
  <si>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</si>
  <si>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</si>
  <si>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</si>
  <si>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</si>
  <si>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</si>
  <si>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</si>
  <si>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</si>
  <si>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</si>
  <si>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</si>
  <si>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</si>
  <si>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</si>
  <si>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</si>
  <si>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</si>
  <si>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</si>
  <si>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</si>
  <si>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</si>
  <si>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</si>
  <si>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</si>
  <si>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</si>
  <si>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</si>
  <si>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</si>
  <si>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</si>
  <si>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</si>
  <si>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</si>
  <si>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</si>
  <si>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</si>
  <si>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</si>
  <si>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</si>
  <si>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</si>
  <si>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</si>
  <si>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</si>
  <si>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</si>
  <si>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</si>
  <si>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</si>
  <si>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</si>
  <si>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</si>
  <si>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</si>
  <si>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</si>
  <si>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</si>
  <si>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</si>
  <si>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</si>
  <si>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</si>
  <si>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</si>
  <si>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</si>
  <si>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</si>
  <si>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</si>
  <si>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</si>
  <si>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</si>
  <si>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</si>
  <si>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</si>
  <si>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</si>
  <si>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</si>
  <si>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</si>
  <si>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</si>
  <si>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</si>
  <si>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</si>
  <si>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</si>
  <si>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</si>
  <si>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</si>
  <si>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</si>
  <si>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</si>
  <si>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</si>
  <si>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</si>
  <si>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</si>
  <si>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</si>
  <si>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</si>
  <si>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</si>
  <si>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</si>
  <si>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</si>
  <si>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</si>
  <si>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</si>
  <si>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</si>
  <si>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</si>
  <si>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</si>
  <si>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</si>
  <si>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</si>
  <si>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</si>
  <si>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</si>
  <si>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</si>
  <si>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</si>
  <si>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</si>
  <si>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</si>
  <si>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</si>
  <si>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</si>
  <si>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</si>
  <si>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</si>
  <si>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</si>
  <si>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</si>
  <si>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</si>
  <si>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</si>
  <si>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</si>
  <si>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</si>
  <si>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</si>
  <si>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</si>
  <si>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</si>
  <si>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</si>
  <si>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</si>
  <si>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</si>
  <si>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</si>
  <si>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</si>
  <si>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</si>
  <si>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</si>
  <si>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</si>
  <si>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</si>
  <si>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</si>
  <si>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</si>
  <si>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</si>
  <si>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</si>
  <si>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</si>
  <si>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</si>
  <si>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</si>
  <si>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</si>
  <si>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</si>
  <si>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</si>
  <si>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</si>
  <si>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</si>
  <si>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</si>
  <si>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</si>
  <si>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</si>
  <si>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</si>
  <si>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</si>
  <si>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</si>
  <si>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</si>
  <si>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</si>
  <si>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</si>
  <si>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</si>
  <si>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</si>
  <si>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</si>
  <si>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</si>
  <si>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</si>
  <si>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</si>
  <si>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</si>
  <si>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</si>
  <si>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</si>
  <si>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</si>
  <si>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</si>
  <si>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</si>
  <si>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</si>
  <si>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</si>
  <si>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</si>
  <si>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</si>
  <si>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</si>
  <si>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</si>
  <si>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</si>
  <si>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</si>
  <si>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</si>
  <si>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</si>
  <si>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</si>
  <si>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</si>
  <si>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</si>
  <si>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</si>
  <si>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</si>
  <si>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</si>
  <si>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</si>
  <si>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</si>
  <si>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</si>
  <si>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</si>
  <si>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</si>
  <si>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</si>
  <si>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</si>
  <si>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</si>
  <si>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</si>
  <si>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</si>
  <si>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</si>
  <si>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</si>
  <si>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</si>
  <si>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</si>
  <si>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</si>
  <si>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</si>
  <si>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</si>
  <si>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</si>
  <si>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</si>
  <si>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</si>
  <si>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</si>
  <si>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</si>
  <si>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</si>
  <si>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</si>
  <si>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</si>
  <si>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</si>
  <si>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</si>
  <si>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</si>
  <si>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</si>
  <si>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</si>
  <si>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</si>
  <si>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</si>
  <si>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</si>
  <si>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</si>
  <si>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</si>
  <si>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</si>
  <si>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</si>
  <si>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</si>
  <si>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</si>
  <si>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</si>
  <si>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</si>
  <si>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</si>
  <si>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</si>
  <si>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</si>
  <si>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</si>
  <si>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</si>
  <si>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</si>
  <si>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</si>
  <si>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</si>
  <si>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</si>
  <si>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</si>
  <si>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</si>
  <si>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</si>
  <si>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</si>
  <si>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</si>
  <si>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</si>
  <si>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</si>
  <si>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</si>
  <si>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</si>
  <si>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</si>
  <si>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</si>
  <si>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</si>
  <si>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</si>
  <si>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</si>
  <si>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</si>
  <si>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</si>
  <si>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</si>
  <si>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</si>
  <si>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</si>
  <si>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</si>
  <si>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</si>
  <si>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</si>
  <si>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</si>
  <si>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</si>
  <si>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</si>
  <si>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</si>
  <si>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</si>
  <si>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</si>
  <si>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</si>
  <si>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</si>
  <si>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</si>
  <si>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</si>
  <si>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</si>
  <si>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</si>
  <si>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</si>
  <si>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</si>
  <si>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</si>
  <si>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</si>
  <si>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</si>
  <si>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</si>
  <si>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</si>
  <si>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</si>
  <si>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</si>
  <si>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</si>
  <si>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</si>
  <si>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</si>
  <si>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</si>
  <si>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</si>
  <si>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</si>
  <si>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</si>
  <si>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</si>
  <si>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</si>
  <si>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</si>
  <si>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</si>
  <si>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</si>
  <si>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</si>
  <si>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</si>
  <si>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</si>
  <si>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</si>
  <si>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</si>
  <si>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</si>
  <si>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</si>
  <si>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</si>
  <si>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</si>
  <si>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</si>
  <si>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</si>
  <si>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</si>
  <si>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</si>
  <si>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</si>
  <si>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</si>
  <si>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</si>
  <si>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</si>
  <si>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</si>
  <si>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</si>
  <si>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</si>
  <si>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</si>
  <si>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</si>
  <si>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</si>
  <si>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</si>
  <si>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</si>
  <si>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</si>
  <si>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</si>
  <si>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</si>
  <si>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</si>
  <si>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</si>
  <si>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</si>
  <si>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</si>
  <si>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</si>
  <si>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</si>
  <si>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</si>
  <si>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</si>
  <si>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</si>
  <si>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</si>
  <si>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</si>
  <si>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</si>
  <si>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</si>
  <si>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</si>
  <si>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</si>
  <si>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</si>
  <si>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</si>
  <si>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</si>
  <si>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</si>
  <si>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</si>
  <si>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</si>
  <si>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</si>
  <si>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</si>
  <si>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</si>
  <si>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</si>
  <si>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</si>
  <si>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</si>
  <si>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</si>
  <si>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</si>
  <si>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</si>
  <si>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</si>
  <si>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</si>
  <si>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</si>
  <si>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</si>
  <si>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</si>
  <si>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</si>
  <si>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</si>
  <si>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</si>
  <si>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</si>
  <si>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</si>
  <si>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</si>
  <si>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</si>
  <si>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</si>
  <si>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</si>
  <si>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</si>
  <si>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</si>
  <si>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</si>
  <si>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</si>
  <si>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</si>
  <si>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</si>
  <si>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</si>
  <si>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</si>
  <si>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</si>
  <si>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</si>
  <si>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</si>
  <si>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</si>
  <si>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</si>
  <si>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</si>
  <si>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</si>
  <si>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</si>
  <si>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</si>
  <si>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</si>
  <si>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</si>
  <si>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</si>
  <si>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</si>
  <si>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</si>
  <si>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</si>
  <si>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</si>
  <si>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</si>
  <si>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</si>
  <si>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</si>
  <si>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</si>
  <si>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</si>
  <si>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</si>
  <si>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</si>
  <si>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</si>
  <si>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</si>
  <si>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</si>
  <si>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</si>
  <si>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</si>
  <si>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</si>
  <si>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</si>
  <si>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</si>
  <si>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</si>
  <si>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</si>
  <si>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</si>
  <si>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</si>
  <si>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</si>
  <si>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</si>
  <si>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</si>
  <si>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</si>
  <si>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</si>
  <si>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</si>
  <si>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</si>
  <si>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</si>
  <si>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</si>
  <si>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</si>
  <si>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</si>
  <si>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</si>
  <si>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</si>
  <si>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</si>
  <si>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</si>
  <si>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</si>
  <si>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</si>
  <si>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</si>
  <si>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</si>
  <si>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</si>
  <si>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</si>
  <si>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</si>
  <si>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</si>
  <si>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</si>
  <si>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</si>
  <si>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</si>
  <si>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</si>
  <si>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</si>
  <si>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</si>
  <si>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</si>
  <si>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</si>
  <si>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</si>
  <si>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</si>
  <si>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</si>
  <si>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</si>
  <si>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</si>
  <si>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</si>
  <si>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</si>
  <si>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</si>
  <si>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</si>
  <si>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</si>
  <si>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</si>
  <si>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</si>
  <si>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</si>
  <si>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</si>
  <si>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</si>
  <si>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</si>
  <si>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</si>
  <si>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</si>
  <si>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</si>
  <si>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</si>
  <si>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</si>
  <si>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</si>
  <si>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</si>
  <si>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</si>
  <si>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</si>
  <si>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</si>
  <si>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</si>
  <si>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</si>
  <si>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</si>
  <si>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</si>
  <si>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</si>
  <si>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</si>
  <si>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</si>
  <si>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</si>
  <si>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</si>
  <si>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</si>
  <si>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</si>
  <si>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</si>
  <si>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</si>
  <si>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</si>
  <si>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</si>
  <si>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</si>
  <si>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</si>
  <si>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</si>
  <si>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</si>
  <si>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</si>
  <si>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</si>
  <si>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</si>
  <si>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</si>
  <si>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</si>
  <si>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</si>
  <si>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</si>
  <si>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</si>
  <si>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</si>
  <si>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</si>
  <si>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</si>
  <si>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</si>
  <si>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</si>
  <si>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</si>
  <si>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</si>
  <si>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</si>
  <si>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</si>
  <si>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</si>
  <si>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</si>
  <si>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</si>
  <si>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</si>
  <si>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</si>
  <si>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</si>
  <si>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</si>
  <si>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</si>
  <si>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</si>
  <si>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</si>
  <si>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</si>
  <si>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</si>
  <si>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</si>
  <si>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</si>
  <si>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</si>
  <si>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</si>
  <si>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</si>
  <si>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</si>
  <si>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</si>
  <si>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</si>
  <si>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</si>
  <si>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</si>
  <si>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</si>
  <si>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</si>
  <si>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</si>
  <si>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</si>
  <si>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</si>
  <si>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</si>
  <si>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</si>
  <si>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</si>
  <si>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</si>
  <si>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</si>
  <si>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</si>
  <si>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</si>
  <si>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</si>
  <si>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</si>
  <si>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</si>
  <si>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</si>
  <si>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</si>
  <si>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</si>
  <si>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</si>
  <si>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</si>
  <si>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</si>
  <si>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</si>
  <si>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</si>
  <si>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</si>
  <si>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</si>
  <si>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</si>
  <si>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</si>
  <si>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</si>
  <si>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</si>
  <si>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</si>
  <si>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</si>
  <si>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</si>
  <si>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</si>
  <si>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</si>
  <si>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</si>
  <si>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</si>
  <si>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</si>
  <si>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</si>
  <si>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</si>
  <si>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</si>
  <si>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</si>
  <si>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</si>
  <si>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</si>
  <si>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</si>
  <si>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</si>
  <si>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</si>
  <si>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</si>
  <si>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</si>
  <si>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</si>
  <si>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</si>
  <si>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</si>
  <si>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</si>
  <si>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</si>
  <si>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</si>
  <si>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</si>
  <si>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</si>
  <si>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</si>
  <si>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</si>
  <si>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</si>
  <si>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</si>
  <si>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</si>
  <si>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</si>
  <si>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</si>
  <si>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</si>
  <si>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</si>
  <si>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</si>
  <si>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</si>
  <si>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</si>
  <si>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</si>
  <si>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</si>
  <si>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</si>
  <si>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</si>
  <si>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</si>
  <si>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</si>
  <si>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</si>
  <si>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</si>
  <si>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</si>
  <si>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</si>
  <si>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</si>
  <si>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</si>
  <si>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</si>
  <si>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</si>
  <si>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</si>
  <si>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</si>
  <si>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</si>
  <si>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</si>
  <si>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</si>
  <si>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</si>
  <si>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</si>
  <si>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</si>
  <si>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</si>
  <si>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</si>
  <si>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</si>
  <si>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</si>
  <si>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</si>
  <si>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</si>
  <si>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</si>
  <si>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</si>
  <si>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</si>
  <si>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</si>
  <si>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</si>
  <si>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</si>
  <si>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</si>
  <si>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</si>
  <si>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</si>
  <si>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</si>
  <si>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</si>
  <si>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</si>
  <si>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</si>
  <si>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</si>
  <si>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</si>
  <si>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</si>
  <si>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</si>
  <si>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</si>
  <si>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</si>
  <si>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</si>
  <si>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</si>
  <si>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</si>
  <si>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</si>
  <si>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</si>
  <si>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</si>
  <si>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</si>
  <si>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</si>
  <si>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</si>
  <si>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</si>
  <si>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</si>
  <si>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</si>
  <si>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</si>
  <si>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</si>
  <si>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</si>
  <si>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</si>
  <si>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</si>
  <si>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</si>
  <si>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</si>
  <si>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</si>
  <si>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</si>
  <si>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</si>
  <si>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</si>
  <si>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</si>
  <si>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</si>
  <si>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</si>
  <si>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</si>
  <si>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</si>
  <si>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</si>
  <si>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</si>
  <si>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</si>
  <si>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</si>
  <si>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</si>
  <si>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</si>
  <si>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</si>
  <si>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</si>
  <si>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</si>
  <si>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</si>
  <si>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</si>
  <si>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</si>
  <si>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</si>
  <si>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</si>
  <si>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</si>
  <si>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</si>
  <si>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</si>
  <si>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</si>
  <si>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</si>
  <si>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</si>
  <si>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</si>
  <si>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</si>
  <si>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</si>
  <si>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</si>
  <si>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</si>
  <si>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</si>
  <si>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</si>
  <si>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</si>
  <si>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</si>
  <si>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</si>
  <si>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</si>
  <si>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</si>
  <si>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</si>
  <si>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</si>
  <si>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</si>
  <si>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</si>
  <si>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</si>
  <si>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</si>
  <si>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</si>
  <si>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</si>
  <si>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</si>
  <si>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</si>
  <si>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</si>
  <si>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</si>
  <si>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</si>
  <si>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</si>
  <si>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</si>
  <si>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</si>
  <si>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</si>
  <si>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</si>
  <si>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</si>
  <si>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</si>
  <si>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</si>
  <si>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</si>
  <si>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</si>
  <si>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</si>
  <si>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</si>
  <si>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</si>
  <si>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</si>
  <si>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</si>
  <si>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</si>
  <si>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</si>
  <si>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</si>
  <si>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</si>
  <si>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</si>
  <si>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</si>
  <si>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</si>
  <si>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</si>
  <si>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</si>
  <si>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</si>
  <si>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</si>
  <si>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</si>
  <si>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</si>
  <si>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</si>
  <si>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</si>
  <si>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</si>
  <si>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</si>
  <si>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</si>
  <si>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</si>
  <si>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</si>
  <si>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</si>
  <si>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</si>
  <si>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</si>
  <si>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</si>
  <si>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</si>
  <si>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</si>
  <si>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</si>
  <si>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</si>
  <si>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</si>
  <si>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</si>
  <si>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</si>
  <si>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</si>
  <si>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</si>
  <si>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</si>
  <si>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</si>
  <si>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</si>
  <si>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</si>
  <si>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</si>
  <si>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</si>
  <si>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</si>
  <si>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</si>
  <si>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</si>
  <si>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</si>
  <si>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</si>
  <si>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</si>
  <si>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</si>
  <si>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</si>
  <si>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</si>
  <si>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</si>
  <si>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</si>
  <si>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</si>
  <si>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</si>
  <si>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</si>
  <si>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</si>
  <si>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</si>
  <si>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</si>
  <si>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</si>
  <si>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</si>
  <si>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</si>
  <si>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</si>
  <si>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</si>
  <si>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</si>
  <si>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</si>
  <si>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</si>
  <si>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</si>
  <si>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</si>
  <si>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</si>
  <si>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</si>
  <si>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</si>
  <si>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</si>
  <si>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</si>
  <si>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</si>
  <si>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</si>
  <si>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</si>
  <si>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</si>
  <si>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</si>
  <si>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</si>
  <si>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</si>
  <si>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</si>
  <si>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</si>
  <si>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</si>
  <si>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</si>
  <si>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</si>
  <si>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</si>
  <si>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</si>
  <si>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</si>
  <si>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</si>
  <si>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</si>
  <si>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</si>
  <si>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</si>
  <si>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</si>
  <si>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</si>
  <si>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</si>
  <si>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</si>
  <si>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</si>
  <si>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</si>
  <si>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</si>
  <si>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</si>
  <si>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</si>
  <si>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</si>
  <si>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</si>
  <si>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</si>
  <si>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</si>
  <si>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</si>
  <si>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</si>
  <si>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</si>
  <si>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</si>
  <si>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</si>
  <si>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</si>
  <si>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</si>
  <si>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</si>
  <si>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</si>
  <si>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</si>
  <si>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</si>
  <si>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</si>
  <si>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</si>
  <si>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</si>
  <si>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</si>
  <si>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</si>
  <si>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</si>
  <si>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</si>
  <si>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</si>
  <si>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</si>
  <si>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</si>
  <si>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</si>
  <si>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</si>
  <si>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</si>
  <si>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</si>
  <si>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</si>
  <si>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</si>
  <si>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</si>
  <si>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</si>
  <si>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</si>
  <si>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</si>
  <si>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</si>
  <si>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</si>
  <si>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</si>
  <si>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</si>
  <si>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</si>
  <si>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</si>
  <si>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</si>
  <si>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</si>
  <si>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</si>
  <si>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</si>
  <si>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</si>
  <si>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</si>
  <si>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</si>
  <si>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</si>
  <si>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</si>
  <si>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</si>
  <si>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</si>
  <si>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</si>
  <si>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</si>
  <si>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</si>
  <si>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</si>
  <si>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</si>
  <si>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</si>
  <si>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</si>
  <si>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</si>
  <si>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</si>
  <si>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</si>
  <si>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</si>
  <si>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</si>
  <si>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</si>
  <si>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</si>
  <si>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</si>
  <si>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</si>
  <si>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</si>
  <si>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</si>
  <si>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</si>
  <si>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</si>
  <si>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</si>
  <si>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</si>
  <si>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</si>
  <si>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</si>
  <si>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</si>
  <si>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</si>
  <si>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</si>
  <si>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</si>
  <si>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</si>
  <si>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</si>
  <si>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</si>
  <si>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</si>
  <si>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</si>
  <si>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</si>
  <si>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</si>
  <si>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</si>
  <si>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</si>
  <si>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</si>
  <si>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</si>
  <si>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</si>
  <si>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</si>
  <si>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</si>
  <si>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</si>
  <si>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</si>
  <si>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</si>
  <si>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</si>
  <si>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</si>
  <si>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</si>
  <si>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</si>
  <si>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</si>
  <si>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</si>
  <si>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</si>
  <si>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</si>
  <si>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</si>
  <si>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</si>
  <si>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</si>
  <si>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</si>
  <si>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</si>
  <si>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</si>
  <si>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</si>
  <si>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</si>
  <si>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</si>
  <si>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</si>
  <si>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</si>
  <si>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</si>
  <si>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</si>
  <si>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</si>
  <si>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</si>
  <si>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</si>
  <si>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</si>
  <si>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</si>
  <si>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</si>
  <si>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</si>
  <si>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</si>
  <si>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</si>
  <si>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</si>
  <si>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</si>
  <si>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</si>
  <si>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</si>
  <si>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</si>
  <si>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</si>
  <si>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</si>
  <si>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</si>
  <si>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</si>
  <si>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</si>
  <si>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</si>
  <si>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</si>
  <si>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</si>
  <si>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</si>
  <si>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</si>
  <si>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</si>
  <si>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</si>
  <si>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</si>
  <si>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</si>
  <si>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</si>
  <si>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</si>
  <si>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</si>
  <si>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</si>
  <si>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</si>
  <si>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</si>
  <si>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</si>
  <si>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</si>
  <si>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</si>
  <si>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</si>
  <si>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</si>
  <si>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</si>
  <si>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</si>
  <si>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</si>
  <si>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</si>
  <si>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</si>
  <si>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</si>
  <si>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</si>
  <si>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</si>
  <si>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</si>
  <si>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</si>
  <si>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</si>
  <si>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</si>
  <si>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</si>
  <si>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</si>
  <si>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</si>
  <si>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</si>
  <si>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</si>
  <si>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</si>
  <si>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</si>
  <si>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</si>
  <si>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</si>
  <si>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</si>
  <si>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</si>
  <si>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</si>
  <si>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</si>
  <si>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</si>
  <si>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</si>
  <si>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</si>
  <si>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</si>
  <si>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</si>
  <si>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</si>
  <si>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</si>
  <si>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</si>
  <si>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</si>
  <si>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</si>
  <si>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</si>
  <si>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</si>
  <si>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</si>
  <si>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</si>
  <si>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</si>
  <si>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</si>
  <si>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</si>
  <si>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</si>
  <si>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</si>
  <si>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</si>
  <si>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</si>
  <si>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</si>
  <si>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</si>
  <si>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</si>
  <si>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</si>
  <si>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</si>
  <si>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</si>
  <si>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</si>
  <si>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</si>
  <si>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</si>
  <si>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</si>
  <si>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</si>
  <si>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</si>
  <si>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</si>
  <si>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</si>
  <si>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</si>
  <si>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</si>
  <si>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</si>
  <si>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</si>
  <si>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</si>
  <si>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</si>
  <si>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</si>
  <si>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</si>
  <si>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</si>
  <si>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</si>
  <si>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</si>
  <si>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</si>
  <si>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</si>
  <si>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</si>
  <si>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</si>
  <si>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</si>
  <si>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</si>
  <si>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</si>
  <si>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</si>
  <si>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</si>
  <si>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</si>
  <si>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</si>
  <si>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</si>
  <si>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</si>
  <si>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</si>
  <si>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</si>
  <si>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</si>
  <si>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</si>
  <si>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</si>
  <si>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</si>
  <si>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</si>
  <si>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</si>
  <si>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</si>
  <si>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</si>
  <si>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</si>
  <si>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</si>
  <si>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</si>
  <si>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</si>
  <si>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</si>
  <si>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</si>
  <si>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</si>
  <si>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</si>
  <si>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</si>
  <si>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</si>
  <si>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</si>
  <si>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</si>
  <si>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</si>
  <si>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</si>
  <si>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</si>
  <si>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</si>
  <si>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</si>
  <si>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</si>
  <si>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</si>
  <si>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</si>
  <si>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</si>
  <si>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</si>
  <si>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</si>
  <si>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</si>
  <si>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</si>
  <si>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</si>
  <si>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</si>
  <si>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</si>
  <si>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</si>
  <si>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</si>
  <si>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</si>
  <si>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</si>
  <si>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</si>
  <si>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</si>
  <si>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</si>
  <si>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</si>
  <si>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</si>
  <si>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</si>
  <si>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</si>
  <si>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</si>
  <si>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</si>
  <si>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</si>
  <si>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</si>
  <si>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</si>
  <si>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</si>
  <si>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</si>
  <si>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</si>
  <si>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</si>
  <si>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</si>
  <si>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</si>
  <si>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</si>
  <si>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</si>
  <si>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</si>
  <si>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</si>
  <si>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</si>
  <si>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</si>
  <si>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</si>
  <si>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</si>
  <si>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</si>
  <si>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</si>
  <si>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</si>
  <si>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</si>
  <si>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</si>
  <si>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</si>
  <si>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</si>
  <si>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</si>
  <si>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</si>
  <si>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</si>
  <si>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</si>
  <si>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</si>
  <si>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</si>
  <si>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</si>
  <si>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</si>
  <si>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</si>
  <si>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</si>
  <si>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</si>
  <si>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</si>
  <si>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</si>
  <si>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</si>
  <si>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</si>
  <si>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</si>
  <si>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</si>
  <si>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</si>
  <si>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</si>
  <si>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</si>
  <si>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</si>
  <si>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</si>
  <si>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</si>
  <si>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</si>
  <si>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</si>
  <si>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</si>
  <si>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</si>
  <si>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</si>
  <si>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</si>
  <si>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</si>
  <si>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</si>
  <si>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</si>
  <si>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</si>
  <si>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</si>
  <si>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</si>
  <si>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</si>
  <si>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</si>
  <si>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</si>
  <si>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</si>
  <si>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</si>
  <si>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</si>
  <si>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</si>
  <si>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</si>
  <si>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</si>
  <si>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</si>
  <si>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</si>
  <si>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</si>
  <si>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</si>
  <si>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</si>
  <si>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</si>
  <si>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</si>
  <si>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</si>
  <si>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</si>
  <si>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</si>
  <si>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</si>
  <si>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</si>
  <si>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</si>
  <si>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</si>
  <si>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</si>
  <si>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</si>
  <si>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</si>
  <si>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</si>
  <si>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</si>
  <si>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</si>
  <si>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</si>
  <si>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</si>
  <si>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</si>
  <si>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</si>
  <si>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</si>
  <si>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</si>
  <si>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</si>
  <si>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</si>
  <si>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</si>
  <si>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</si>
  <si>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</si>
  <si>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</si>
  <si>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</si>
  <si>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</si>
  <si>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</si>
  <si>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</si>
  <si>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</si>
  <si>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</si>
  <si>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</si>
  <si>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</si>
  <si>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</si>
  <si>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</si>
  <si>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</si>
  <si>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</si>
  <si>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</si>
  <si>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</si>
  <si>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</si>
  <si>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</si>
  <si>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</si>
  <si>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</si>
  <si>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</si>
  <si>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</si>
  <si>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</si>
  <si>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</si>
  <si>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</si>
  <si>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</si>
  <si>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</si>
  <si>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</si>
  <si>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</si>
  <si>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</si>
  <si>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</si>
  <si>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</si>
  <si>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</si>
  <si>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</si>
  <si>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</si>
  <si>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</si>
  <si>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</si>
  <si>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</si>
  <si>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</si>
  <si>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</si>
  <si>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</si>
  <si>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</si>
  <si>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</si>
  <si>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</si>
  <si>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</si>
  <si>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</si>
  <si>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</si>
  <si>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</si>
  <si>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</si>
  <si>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</si>
  <si>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</si>
  <si>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</si>
  <si>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</si>
  <si>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</si>
  <si>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</si>
  <si>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</si>
  <si>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</si>
  <si>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</si>
  <si>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</si>
  <si>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</si>
  <si>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</si>
  <si>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</si>
  <si>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</si>
  <si>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</si>
  <si>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</si>
  <si>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</si>
  <si>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</si>
  <si>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</si>
  <si>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</si>
  <si>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</si>
  <si>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</si>
  <si>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</si>
  <si>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</si>
  <si>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</si>
  <si>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</si>
  <si>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</si>
  <si>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</si>
  <si>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</si>
  <si>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</si>
  <si>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</si>
  <si>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</si>
  <si>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</si>
  <si>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</si>
  <si>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</si>
  <si>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</si>
  <si>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</si>
  <si>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</si>
  <si>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</si>
  <si>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</si>
  <si>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</si>
  <si>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</si>
  <si>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</si>
  <si>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</si>
  <si>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</si>
  <si>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</si>
  <si>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</si>
  <si>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</si>
  <si>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</si>
  <si>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</si>
  <si>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</si>
  <si>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</si>
  <si>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</si>
  <si>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</si>
  <si>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</si>
  <si>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</si>
  <si>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</si>
  <si>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</si>
  <si>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</si>
  <si>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</si>
  <si>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</si>
  <si>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</si>
  <si>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</si>
  <si>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</si>
  <si>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</si>
  <si>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</si>
  <si>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</si>
  <si>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</si>
  <si>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</si>
  <si>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</si>
  <si>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</si>
  <si>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</si>
  <si>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</si>
  <si>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</si>
  <si>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</si>
  <si>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</si>
  <si>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</si>
  <si>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</si>
  <si>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</si>
  <si>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</si>
  <si>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</si>
  <si>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</si>
  <si>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</si>
  <si>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</si>
  <si>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</si>
  <si>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</si>
  <si>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</si>
  <si>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</si>
  <si>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</si>
  <si>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</si>
  <si>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</si>
  <si>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</si>
  <si>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</si>
  <si>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</si>
  <si>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</si>
  <si>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</si>
  <si>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</si>
  <si>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</si>
  <si>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</si>
  <si>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</si>
  <si>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</si>
  <si>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</si>
  <si>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</si>
  <si>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</si>
  <si>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</si>
  <si>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</si>
  <si>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</si>
  <si>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</si>
  <si>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</si>
  <si>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</si>
  <si>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</si>
  <si>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</si>
  <si>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</si>
  <si>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</si>
  <si>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</si>
  <si>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</si>
  <si>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</si>
  <si>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</si>
  <si>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</si>
  <si>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</si>
  <si>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</si>
  <si>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</si>
  <si>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</si>
  <si>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</si>
  <si>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</si>
  <si>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</si>
  <si>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</si>
  <si>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</si>
  <si>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</si>
  <si>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</si>
  <si>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</si>
  <si>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</si>
  <si>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</si>
  <si>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</si>
  <si>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</si>
  <si>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</si>
  <si>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</si>
  <si>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</si>
  <si>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</si>
  <si>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</si>
  <si>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</si>
  <si>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</si>
  <si>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</si>
  <si>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</si>
  <si>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</si>
  <si>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</si>
  <si>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</si>
  <si>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</si>
  <si>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</si>
  <si>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</si>
  <si>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</si>
  <si>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</si>
  <si>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</si>
  <si>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</si>
  <si>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</si>
  <si>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</si>
  <si>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</si>
  <si>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</si>
  <si>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</si>
  <si>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</si>
  <si>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</si>
  <si>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</si>
  <si>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</si>
  <si>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</si>
  <si>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</si>
  <si>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</si>
  <si>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</si>
  <si>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</si>
  <si>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</si>
  <si>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</si>
  <si>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</si>
  <si>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</si>
  <si>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</si>
  <si>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</si>
  <si>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</si>
  <si>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</si>
  <si>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</si>
  <si>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</si>
  <si>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</si>
  <si>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</si>
  <si>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</si>
  <si>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</si>
  <si>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</si>
  <si>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</si>
  <si>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</si>
  <si>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</si>
  <si>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</si>
  <si>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</si>
  <si>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</si>
  <si>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</si>
  <si>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</si>
  <si>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</si>
  <si>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</si>
  <si>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</si>
  <si>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</si>
  <si>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</si>
  <si>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</si>
  <si>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</si>
  <si>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</si>
  <si>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</si>
  <si>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</si>
  <si>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</si>
  <si>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</si>
  <si>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</si>
  <si>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</si>
  <si>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</si>
  <si>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</si>
  <si>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</si>
  <si>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</si>
  <si>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</si>
  <si>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</si>
  <si>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</si>
  <si>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</si>
  <si>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</si>
  <si>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</si>
  <si>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</si>
  <si>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</si>
  <si>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</si>
  <si>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</si>
  <si>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</si>
  <si>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</si>
  <si>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</si>
  <si>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</si>
  <si>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</si>
  <si>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</si>
  <si>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</si>
  <si>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</si>
  <si>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</si>
  <si>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</si>
  <si>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</si>
  <si>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</si>
  <si>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</si>
  <si>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</si>
  <si>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</si>
  <si>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</si>
  <si>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</si>
  <si>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</si>
  <si>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</si>
  <si>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</si>
  <si>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</si>
  <si>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</si>
  <si>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</si>
  <si>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</si>
  <si>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</si>
  <si>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</si>
  <si>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</si>
  <si>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</si>
  <si>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</si>
  <si>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</si>
  <si>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</si>
  <si>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</si>
  <si>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</si>
  <si>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</si>
  <si>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</si>
  <si>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</si>
  <si>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</si>
  <si>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</si>
  <si>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</si>
  <si>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</si>
  <si>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</si>
  <si>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</si>
  <si>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</si>
  <si>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</si>
  <si>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</si>
  <si>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</si>
  <si>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</si>
  <si>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</si>
  <si>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</si>
  <si>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</si>
  <si>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</si>
  <si>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</si>
  <si>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</si>
  <si>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</si>
  <si>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</si>
  <si>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</si>
  <si>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</si>
  <si>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</si>
  <si>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</si>
  <si>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</si>
  <si>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</si>
  <si>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</si>
  <si>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</si>
  <si>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</si>
  <si>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</si>
  <si>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</si>
  <si>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</si>
  <si>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</si>
  <si>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</si>
  <si>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</si>
  <si>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</si>
  <si>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</si>
  <si>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</si>
  <si>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</si>
  <si>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</si>
  <si>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</si>
  <si>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</si>
  <si>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</si>
  <si>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</si>
  <si>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</si>
  <si>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</si>
  <si>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</si>
  <si>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</si>
  <si>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</si>
  <si>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</si>
  <si>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</si>
  <si>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</si>
  <si>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</si>
  <si>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</si>
  <si>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</si>
  <si>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</si>
  <si>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</si>
  <si>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</si>
  <si>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</si>
  <si>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</si>
  <si>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</si>
  <si>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</si>
  <si>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</si>
  <si>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</si>
  <si>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</si>
  <si>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</si>
  <si>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</si>
  <si>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</si>
  <si>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</si>
  <si>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</si>
  <si>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</si>
  <si>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</si>
  <si>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</si>
  <si>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</si>
  <si>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</si>
  <si>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</si>
  <si>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</si>
  <si>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</si>
  <si>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</si>
  <si>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</si>
  <si>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</si>
  <si>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</si>
  <si>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</si>
  <si>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</si>
  <si>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</si>
  <si>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</si>
  <si>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</si>
  <si>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</si>
  <si>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</si>
  <si>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</si>
  <si>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</si>
  <si>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</si>
  <si>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</si>
  <si>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</si>
  <si>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</si>
  <si>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</si>
  <si>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</si>
  <si>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</si>
  <si>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</si>
  <si>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</si>
  <si>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</si>
  <si>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</si>
  <si>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</si>
  <si>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</si>
  <si>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</si>
  <si>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</si>
  <si>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</si>
  <si>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</si>
  <si>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</si>
  <si>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</si>
  <si>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</si>
  <si>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</si>
  <si>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</si>
  <si>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</si>
  <si>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</si>
  <si>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</si>
  <si>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</si>
  <si>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</si>
  <si>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</si>
  <si>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</si>
  <si>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</si>
  <si>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</si>
  <si>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</si>
  <si>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</si>
  <si>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</si>
  <si>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</si>
  <si>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</si>
  <si>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</si>
  <si>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</si>
  <si>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</si>
  <si>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</si>
  <si>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</si>
  <si>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</si>
  <si>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</si>
  <si>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</si>
  <si>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</si>
  <si>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</si>
  <si>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</si>
  <si>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</si>
  <si>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</si>
  <si>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</si>
  <si>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</si>
  <si>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</si>
  <si>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</si>
  <si>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</si>
  <si>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</si>
  <si>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</si>
  <si>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</si>
  <si>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</si>
  <si>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</si>
  <si>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</si>
  <si>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</si>
  <si>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</si>
  <si>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</si>
  <si>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</si>
  <si>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</si>
  <si>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</si>
  <si>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</si>
  <si>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</si>
  <si>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</si>
  <si>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</si>
  <si>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</si>
  <si>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</si>
  <si>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</si>
  <si>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</si>
  <si>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</si>
  <si>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</si>
  <si>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</si>
  <si>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</si>
  <si>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</si>
  <si>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</si>
  <si>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</si>
  <si>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</si>
  <si>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</si>
  <si>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</si>
  <si>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</si>
  <si>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</si>
  <si>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</si>
  <si>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</si>
  <si>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</si>
  <si>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</si>
  <si>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</si>
  <si>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</si>
  <si>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</si>
  <si>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</si>
  <si>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</si>
  <si>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</si>
  <si>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</si>
  <si>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</si>
  <si>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</si>
  <si>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</si>
  <si>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</si>
  <si>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</si>
  <si>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</si>
  <si>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</si>
  <si>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</si>
  <si>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</si>
  <si>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</si>
  <si>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</si>
  <si>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</si>
  <si>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</si>
  <si>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</si>
  <si>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</si>
  <si>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</si>
  <si>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</si>
  <si>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</si>
  <si>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</si>
  <si>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</si>
  <si>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</si>
  <si>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</si>
  <si>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</si>
  <si>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</si>
  <si>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</si>
  <si>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</si>
  <si>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</si>
  <si>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</si>
  <si>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</si>
  <si>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</si>
  <si>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</si>
  <si>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</si>
  <si>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</si>
  <si>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</si>
  <si>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</si>
  <si>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</si>
  <si>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</si>
  <si>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</si>
  <si>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</si>
  <si>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</si>
  <si>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</si>
  <si>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</si>
  <si>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</si>
  <si>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</si>
  <si>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</si>
  <si>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</si>
  <si>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</si>
  <si>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</si>
  <si>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</si>
  <si>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</si>
  <si>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</si>
  <si>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</si>
  <si>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</si>
  <si>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</si>
  <si>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</si>
  <si>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</si>
  <si>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</si>
  <si>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</si>
  <si>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</si>
  <si>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</si>
  <si>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</si>
  <si>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</si>
  <si>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</si>
  <si>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</si>
  <si>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</si>
  <si>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</si>
  <si>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</si>
  <si>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</si>
  <si>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</si>
  <si>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</si>
  <si>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</si>
  <si>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</si>
  <si>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</si>
  <si>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</si>
  <si>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</si>
  <si>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</si>
  <si>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</si>
  <si>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</si>
  <si>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</si>
  <si>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</si>
  <si>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</si>
  <si>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</si>
  <si>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</si>
  <si>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</si>
  <si>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</si>
  <si>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</si>
  <si>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</si>
  <si>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</si>
  <si>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</si>
  <si>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</si>
  <si>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</si>
  <si>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</si>
  <si>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</si>
  <si>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</si>
  <si>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</si>
  <si>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</si>
  <si>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</si>
  <si>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</si>
  <si>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</si>
  <si>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</si>
  <si>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</si>
  <si>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</si>
  <si>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</si>
  <si>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</si>
  <si>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</si>
  <si>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</si>
  <si>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</si>
  <si>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</si>
  <si>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</si>
  <si>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</si>
  <si>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</si>
  <si>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</si>
  <si>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</si>
  <si>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</si>
  <si>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</si>
  <si>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</si>
  <si>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</si>
  <si>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</si>
  <si>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</si>
  <si>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</si>
  <si>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</si>
  <si>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</si>
  <si>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</si>
  <si>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</si>
  <si>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</si>
  <si>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</si>
  <si>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</si>
  <si>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</si>
  <si>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</si>
  <si>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</si>
  <si>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</si>
  <si>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</si>
  <si>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</si>
  <si>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</si>
  <si>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</si>
  <si>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</si>
  <si>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</si>
  <si>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</si>
  <si>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</si>
  <si>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</si>
  <si>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</si>
  <si>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</si>
  <si>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</si>
  <si>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</si>
  <si>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</si>
  <si>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</si>
  <si>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</si>
  <si>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</si>
  <si>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</si>
  <si>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</si>
  <si>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</si>
  <si>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</si>
  <si>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</si>
  <si>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</si>
  <si>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</si>
  <si>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</si>
  <si>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</si>
  <si>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</si>
  <si>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</si>
  <si>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</si>
  <si>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</si>
  <si>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</si>
  <si>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</si>
  <si>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</si>
  <si>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</si>
  <si>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</si>
  <si>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</si>
  <si>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</si>
  <si>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</si>
  <si>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</si>
  <si>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</si>
  <si>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</si>
  <si>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</si>
  <si>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</si>
  <si>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</si>
  <si>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</si>
  <si>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</si>
  <si>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</si>
  <si>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</si>
  <si>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</si>
  <si>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</si>
  <si>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</si>
  <si>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</si>
  <si>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</si>
  <si>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</si>
  <si>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</si>
  <si>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</si>
  <si>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</si>
  <si>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</si>
  <si>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</si>
  <si>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</si>
  <si>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</si>
  <si>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</si>
  <si>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</si>
  <si>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</si>
  <si>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</si>
  <si>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</si>
  <si>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</si>
  <si>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</si>
  <si>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</si>
  <si>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</si>
  <si>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</si>
  <si>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</si>
  <si>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</si>
  <si>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</si>
  <si>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</si>
  <si>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</si>
  <si>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</si>
  <si>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</si>
  <si>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</si>
  <si>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</si>
  <si>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</si>
  <si>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</si>
  <si>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</si>
  <si>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</si>
  <si>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</si>
  <si>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</si>
  <si>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</si>
  <si>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</si>
  <si>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</si>
  <si>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</si>
  <si>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</si>
  <si>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</si>
  <si>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</si>
  <si>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</si>
  <si>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</si>
  <si>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</si>
  <si>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</si>
  <si>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</si>
  <si>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</si>
  <si>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</si>
  <si>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</si>
  <si>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</si>
  <si>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</si>
  <si>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</si>
  <si>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</si>
  <si>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</si>
  <si>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</si>
  <si>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</si>
  <si>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</si>
  <si>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</si>
  <si>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</si>
  <si>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</si>
  <si>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</si>
  <si>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</si>
  <si>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</si>
  <si>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</si>
  <si>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</si>
  <si>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</si>
  <si>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</si>
  <si>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</si>
  <si>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</si>
  <si>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</si>
  <si>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</si>
  <si>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</si>
  <si>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</si>
  <si>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</si>
  <si>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</si>
  <si>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</si>
  <si>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</si>
  <si>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</si>
  <si>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</si>
  <si>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</si>
  <si>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</si>
  <si>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</si>
  <si>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</si>
  <si>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</si>
  <si>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</si>
  <si>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</si>
  <si>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</si>
  <si>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</si>
  <si>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</si>
  <si>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</si>
  <si>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</si>
  <si>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</si>
  <si>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</si>
  <si>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</si>
  <si>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</si>
  <si>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</si>
  <si>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</si>
  <si>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</si>
  <si>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</si>
  <si>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</si>
  <si>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</si>
  <si>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</si>
  <si>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</si>
  <si>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</si>
  <si>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</si>
  <si>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</si>
  <si>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</si>
  <si>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</si>
  <si>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</si>
  <si>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</si>
  <si>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</si>
  <si>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</si>
  <si>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</si>
  <si>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</si>
  <si>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</si>
  <si>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</si>
  <si>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</si>
  <si>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</si>
  <si>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</si>
  <si>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</si>
  <si>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</si>
  <si>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</si>
  <si>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</si>
  <si>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</si>
  <si>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</si>
  <si>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</si>
  <si>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</si>
  <si>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</si>
  <si>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</si>
  <si>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</si>
  <si>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</si>
  <si>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</si>
  <si>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</si>
  <si>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</si>
  <si>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</si>
  <si>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</si>
  <si>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</si>
  <si>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</si>
  <si>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</si>
  <si>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</si>
  <si>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</si>
  <si>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</si>
  <si>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</si>
  <si>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</si>
  <si>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</si>
  <si>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</si>
  <si>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</si>
  <si>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</si>
  <si>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</si>
  <si>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</si>
  <si>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</si>
  <si>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</si>
  <si>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</si>
  <si>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</si>
  <si>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</si>
  <si>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</si>
  <si>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</si>
  <si>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</si>
  <si>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</si>
  <si>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</si>
  <si>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</si>
  <si>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</si>
  <si>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</si>
  <si>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</si>
  <si>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</si>
  <si>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</si>
  <si>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</si>
  <si>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</si>
  <si>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</si>
  <si>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</si>
  <si>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</si>
  <si>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</si>
  <si>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</si>
  <si>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</si>
  <si>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</si>
  <si>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</si>
  <si>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</si>
  <si>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</si>
  <si>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</si>
  <si>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</si>
  <si>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</si>
  <si>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</si>
  <si>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</si>
  <si>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</si>
  <si>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</si>
  <si>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</si>
  <si>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</si>
  <si>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</si>
  <si>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</si>
  <si>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</si>
  <si>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</si>
  <si>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</si>
  <si>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</si>
  <si>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</si>
  <si>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</si>
  <si>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</si>
  <si>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</si>
  <si>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</si>
  <si>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</si>
  <si>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</si>
  <si>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</si>
  <si>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</si>
  <si>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</si>
  <si>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</si>
  <si>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</si>
  <si>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</si>
  <si>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</si>
  <si>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</si>
  <si>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</si>
  <si>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</si>
  <si>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</si>
  <si>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</si>
  <si>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</si>
  <si>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</si>
  <si>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</si>
  <si>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</si>
  <si>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</si>
  <si>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</si>
  <si>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</si>
  <si>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</si>
  <si>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</si>
  <si>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</si>
  <si>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</si>
  <si>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</si>
  <si>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</si>
  <si>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</si>
  <si>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</si>
  <si>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</si>
  <si>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</si>
  <si>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</si>
  <si>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</si>
  <si>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</si>
  <si>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</si>
  <si>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</si>
  <si>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</si>
  <si>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</si>
  <si>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</si>
  <si>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</si>
  <si>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</si>
  <si>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</si>
  <si>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</si>
  <si>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</si>
  <si>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</si>
  <si>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</si>
  <si>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</si>
  <si>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</si>
  <si>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</si>
  <si>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</si>
  <si>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</si>
  <si>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</si>
  <si>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</si>
  <si>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</si>
  <si>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</si>
  <si>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</si>
  <si>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</si>
  <si>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</si>
  <si>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</si>
  <si>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</si>
  <si>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</si>
  <si>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</si>
  <si>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</si>
  <si>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</si>
  <si>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</si>
  <si>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</si>
  <si>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</si>
  <si>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</si>
  <si>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</si>
  <si>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</si>
  <si>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</si>
  <si>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</si>
  <si>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</si>
  <si>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</si>
  <si>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</si>
  <si>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</si>
  <si>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</si>
  <si>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</si>
  <si>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</si>
  <si>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</si>
  <si>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</si>
  <si>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</si>
  <si>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</si>
  <si>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</si>
  <si>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</si>
  <si>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</si>
  <si>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</si>
  <si>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</si>
  <si>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</si>
  <si>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</si>
  <si>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</si>
  <si>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</si>
  <si>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</si>
  <si>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</si>
  <si>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</si>
  <si>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</si>
  <si>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</si>
  <si>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</si>
  <si>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</si>
  <si>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</si>
  <si>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</si>
  <si>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</si>
  <si>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</si>
  <si>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</si>
  <si>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</si>
  <si>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</si>
  <si>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</si>
  <si>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</si>
  <si>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</si>
  <si>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</si>
  <si>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</si>
  <si>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</si>
  <si>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</si>
  <si>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</si>
  <si>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</si>
  <si>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</si>
  <si>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</si>
  <si>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</si>
  <si>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</si>
  <si>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</si>
  <si>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</si>
  <si>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</si>
  <si>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</si>
  <si>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</si>
  <si>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</si>
  <si>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</si>
  <si>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</si>
  <si>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</si>
  <si>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</si>
  <si>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</si>
  <si>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</si>
  <si>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</si>
  <si>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</si>
  <si>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</si>
  <si>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</si>
  <si>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</si>
  <si>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</si>
  <si>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</si>
  <si>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</si>
  <si>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</si>
  <si>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</si>
  <si>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</si>
  <si>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</si>
  <si>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</si>
  <si>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</si>
  <si>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</si>
  <si>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</si>
  <si>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</si>
  <si>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</si>
  <si>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</si>
  <si>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</si>
  <si>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</si>
  <si>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</si>
  <si>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</si>
  <si>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</si>
  <si>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</si>
  <si>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</si>
  <si>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</si>
  <si>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</si>
  <si>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</si>
  <si>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</si>
  <si>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</si>
  <si>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</si>
  <si>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</si>
  <si>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</si>
  <si>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</si>
  <si>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</si>
  <si>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</si>
  <si>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</si>
  <si>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</si>
  <si>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</si>
  <si>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</si>
  <si>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</si>
  <si>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</si>
  <si>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</si>
  <si>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</si>
  <si>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</si>
  <si>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</si>
  <si>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</si>
  <si>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</si>
  <si>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</si>
  <si>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</si>
  <si>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</si>
  <si>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</si>
  <si>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</si>
  <si>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</si>
  <si>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</si>
  <si>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</si>
  <si>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</si>
  <si>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</si>
  <si>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</si>
  <si>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</si>
  <si>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</si>
  <si>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</si>
  <si>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</si>
  <si>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</si>
  <si>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</si>
  <si>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</si>
  <si>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</si>
  <si>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</si>
  <si>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</si>
  <si>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</si>
  <si>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</si>
  <si>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</si>
  <si>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</si>
  <si>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</si>
  <si>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</si>
  <si>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</si>
  <si>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</si>
  <si>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</si>
  <si>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</si>
  <si>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</si>
  <si>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</si>
  <si>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</si>
  <si>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</si>
  <si>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</si>
  <si>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</si>
  <si>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</si>
  <si>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</si>
  <si>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</si>
  <si>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</si>
  <si>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</si>
  <si>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</si>
  <si>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</si>
  <si>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</si>
  <si>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</si>
  <si>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</si>
  <si>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</si>
  <si>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</si>
  <si>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</si>
  <si>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</si>
  <si>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</si>
  <si>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</si>
  <si>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</si>
  <si>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</si>
  <si>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</si>
  <si>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</si>
  <si>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</si>
  <si>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</si>
  <si>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</si>
  <si>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</si>
  <si>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</si>
  <si>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</si>
  <si>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</si>
  <si>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</si>
  <si>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</si>
  <si>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</si>
  <si>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</si>
  <si>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</si>
  <si>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</si>
  <si>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</si>
  <si>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</si>
  <si>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</si>
  <si>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</si>
  <si>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</si>
  <si>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</si>
  <si>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</si>
  <si>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</si>
  <si>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</si>
  <si>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</si>
  <si>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</si>
  <si>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</si>
  <si>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</si>
  <si>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</si>
  <si>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</si>
  <si>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</si>
  <si>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</si>
  <si>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</si>
  <si>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</si>
  <si>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</si>
  <si>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</si>
  <si>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</si>
  <si>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</si>
  <si>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</si>
  <si>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</si>
  <si>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</si>
  <si>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</si>
  <si>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</si>
  <si>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</si>
  <si>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</si>
  <si>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</si>
  <si>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</si>
  <si>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</si>
  <si>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</si>
  <si>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</si>
  <si>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</si>
  <si>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</si>
  <si>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</si>
  <si>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</si>
  <si>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</si>
  <si>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</si>
  <si>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</si>
  <si>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</si>
  <si>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</si>
  <si>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</si>
  <si>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</si>
  <si>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</si>
  <si>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</si>
  <si>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</si>
  <si>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</si>
  <si>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</si>
  <si>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</si>
  <si>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</si>
  <si>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</si>
  <si>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</si>
  <si>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</si>
  <si>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</si>
  <si>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</si>
  <si>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</si>
  <si>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</si>
  <si>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</si>
  <si>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</si>
  <si>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</si>
  <si>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</si>
  <si>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</si>
  <si>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</si>
  <si>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</si>
  <si>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</si>
  <si>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</si>
  <si>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</si>
  <si>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</si>
  <si>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</si>
  <si>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</si>
  <si>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</si>
  <si>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</si>
  <si>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</si>
  <si>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</si>
  <si>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</si>
  <si>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</si>
  <si>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</si>
  <si>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</si>
  <si>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</si>
  <si>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</si>
  <si>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</si>
  <si>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</si>
  <si>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</si>
  <si>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</si>
  <si>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</si>
  <si>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</si>
  <si>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</si>
  <si>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</si>
  <si>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</si>
  <si>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</si>
  <si>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</si>
  <si>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</si>
  <si>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</si>
  <si>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</si>
  <si>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</si>
  <si>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</si>
  <si>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</si>
  <si>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</si>
  <si>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</si>
  <si>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</si>
  <si>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</si>
  <si>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</si>
  <si>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</si>
  <si>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</si>
  <si>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</si>
  <si>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</si>
  <si>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</si>
  <si>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</si>
  <si>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</si>
  <si>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</si>
  <si>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</si>
  <si>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</si>
  <si>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</si>
  <si>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</si>
  <si>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</si>
  <si>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</si>
  <si>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</si>
  <si>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</si>
  <si>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</si>
  <si>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</si>
  <si>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</si>
  <si>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</si>
  <si>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</si>
  <si>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</si>
  <si>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</si>
  <si>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</si>
  <si>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</si>
  <si>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</si>
  <si>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</si>
  <si>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</si>
  <si>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</si>
  <si>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</si>
  <si>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</si>
  <si>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</si>
  <si>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</si>
  <si>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</si>
  <si>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</si>
  <si>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</si>
  <si>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</si>
  <si>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</si>
  <si>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</si>
  <si>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</si>
  <si>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</si>
  <si>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</si>
  <si>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</si>
  <si>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</si>
  <si>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</si>
  <si>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</si>
  <si>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</si>
  <si>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</si>
  <si>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</si>
  <si>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</si>
  <si>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</si>
  <si>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</si>
  <si>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</si>
  <si>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</si>
  <si>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</si>
  <si>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</si>
  <si>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</si>
  <si>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</si>
  <si>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</si>
  <si>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</si>
  <si>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</si>
  <si>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</si>
  <si>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</si>
  <si>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</si>
  <si>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</si>
  <si>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</si>
  <si>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</si>
  <si>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</si>
  <si>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</si>
  <si>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</si>
  <si>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</si>
  <si>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</si>
  <si>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</si>
  <si>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</si>
  <si>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</si>
  <si>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</si>
  <si>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</si>
  <si>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</si>
  <si>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</si>
  <si>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</si>
  <si>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</si>
  <si>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</si>
  <si>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</si>
  <si>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</si>
  <si>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</si>
  <si>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</si>
  <si>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</si>
  <si>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</si>
  <si>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</si>
  <si>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</si>
  <si>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</si>
  <si>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</si>
  <si>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</si>
  <si>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</si>
  <si>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</si>
  <si>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</si>
  <si>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</si>
  <si>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</si>
  <si>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</si>
  <si>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</si>
  <si>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</si>
  <si>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</si>
  <si>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</si>
  <si>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</si>
  <si>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</si>
  <si>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</si>
  <si>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</si>
  <si>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</si>
  <si>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</si>
  <si>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</si>
  <si>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</si>
  <si>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</si>
  <si>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</si>
  <si>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</si>
  <si>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</si>
  <si>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</si>
  <si>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</si>
  <si>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</si>
  <si>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</si>
  <si>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</si>
  <si>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</si>
  <si>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</si>
  <si>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</si>
  <si>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</si>
  <si>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</si>
  <si>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</si>
  <si>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</si>
  <si>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</si>
  <si>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</si>
  <si>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</si>
  <si>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</si>
  <si>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</si>
  <si>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</si>
  <si>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</si>
  <si>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</si>
  <si>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</si>
  <si>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</si>
  <si>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</si>
  <si>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</si>
  <si>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</si>
  <si>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</si>
  <si>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</si>
  <si>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</si>
  <si>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</si>
  <si>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</si>
  <si>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</si>
  <si>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</si>
  <si>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</si>
  <si>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</si>
  <si>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</si>
  <si>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</si>
  <si>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</si>
  <si>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</si>
  <si>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</si>
  <si>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</si>
  <si>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</si>
  <si>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</si>
  <si>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</si>
  <si>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</si>
  <si>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</si>
  <si>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</si>
  <si>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</si>
  <si>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</si>
  <si>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</si>
  <si>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</si>
  <si>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</si>
  <si>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</si>
  <si>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</si>
  <si>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</si>
  <si>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</si>
  <si>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</si>
  <si>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</si>
  <si>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</si>
  <si>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</si>
  <si>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</si>
  <si>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</si>
  <si>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</si>
  <si>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</si>
  <si>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</si>
  <si>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</si>
  <si>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</si>
  <si>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</si>
  <si>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</si>
  <si>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</si>
  <si>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</si>
  <si>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</si>
  <si>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</si>
  <si>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</si>
  <si>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</si>
  <si>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</si>
  <si>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</si>
  <si>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</si>
  <si>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</si>
  <si>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</si>
  <si>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</si>
  <si>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</si>
  <si>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</si>
  <si>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</si>
  <si>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</si>
  <si>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</si>
  <si>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</si>
  <si>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</si>
  <si>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</si>
  <si>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</si>
  <si>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</si>
  <si>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</si>
  <si>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</si>
  <si>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</si>
  <si>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</si>
  <si>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</si>
  <si>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</si>
  <si>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</si>
  <si>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</si>
  <si>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</si>
  <si>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</si>
  <si>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</si>
  <si>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</si>
  <si>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</si>
  <si>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</si>
  <si>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</si>
  <si>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</si>
  <si>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</si>
  <si>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</si>
  <si>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</si>
  <si>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</si>
  <si>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</si>
  <si>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</si>
  <si>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</si>
  <si>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</si>
  <si>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</si>
  <si>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</si>
  <si>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</si>
  <si>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</si>
  <si>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</si>
  <si>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</si>
  <si>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</si>
  <si>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</si>
  <si>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</si>
  <si>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</si>
  <si>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</si>
  <si>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</si>
  <si>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</si>
  <si>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</si>
  <si>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</si>
  <si>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</si>
  <si>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</si>
  <si>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</si>
  <si>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</si>
  <si>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</si>
  <si>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</si>
  <si>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</si>
  <si>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</si>
  <si>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</si>
  <si>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</si>
  <si>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</si>
  <si>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</si>
  <si>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</si>
  <si>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</si>
  <si>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</si>
  <si>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</si>
  <si>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</si>
  <si>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</si>
  <si>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</si>
  <si>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</si>
  <si>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</si>
  <si>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</si>
  <si>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</si>
  <si>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</si>
  <si>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</si>
  <si>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</si>
  <si>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</si>
  <si>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</si>
  <si>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</si>
  <si>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</si>
  <si>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</si>
  <si>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</si>
  <si>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</si>
  <si>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</si>
  <si>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</si>
  <si>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</si>
  <si>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</si>
  <si>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</si>
  <si>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</si>
  <si>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</si>
  <si>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</si>
  <si>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</si>
  <si>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</si>
  <si>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</si>
  <si>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</si>
  <si>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</si>
  <si>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</si>
  <si>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</si>
  <si>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</si>
  <si>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</si>
  <si>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</si>
  <si>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</si>
  <si>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</si>
  <si>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</si>
  <si>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</si>
  <si>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</si>
  <si>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</si>
  <si>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</si>
  <si>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</si>
  <si>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</si>
  <si>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</si>
  <si>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</si>
  <si>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</si>
  <si>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</si>
  <si>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</si>
  <si>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</si>
  <si>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</si>
  <si>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</si>
  <si>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</si>
  <si>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</si>
  <si>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</si>
  <si>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</si>
  <si>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</si>
  <si>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</si>
  <si>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</si>
  <si>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</si>
  <si>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</si>
  <si>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</si>
  <si>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</si>
  <si>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</si>
  <si>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</si>
  <si>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</si>
  <si>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</si>
  <si>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</si>
  <si>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</si>
  <si>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</si>
  <si>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</si>
  <si>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</si>
  <si>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</si>
  <si>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</si>
  <si>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</si>
  <si>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</si>
  <si>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</si>
  <si>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</si>
  <si>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</si>
  <si>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</si>
  <si>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</si>
  <si>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</si>
  <si>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</si>
  <si>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</si>
  <si>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</si>
  <si>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</si>
  <si>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</si>
  <si>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</si>
  <si>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</si>
  <si>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</si>
  <si>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</si>
  <si>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</si>
  <si>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</si>
  <si>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</si>
  <si>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</si>
  <si>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</si>
  <si>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</si>
  <si>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</si>
  <si>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</si>
  <si>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</si>
  <si>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</si>
  <si>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</si>
  <si>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</si>
  <si>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</si>
  <si>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</si>
  <si>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</si>
  <si>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</si>
  <si>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</si>
  <si>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</si>
  <si>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</si>
  <si>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</si>
  <si>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</si>
  <si>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</si>
  <si>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</si>
  <si>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</si>
  <si>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</si>
  <si>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</si>
  <si>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</si>
  <si>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</si>
  <si>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</si>
  <si>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</si>
  <si>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</si>
  <si>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</si>
  <si>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</si>
  <si>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</si>
  <si>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</si>
  <si>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</si>
  <si>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</si>
  <si>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</si>
  <si>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</si>
  <si>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</si>
  <si>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</si>
  <si>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</si>
  <si>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</si>
  <si>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</si>
  <si>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</si>
  <si>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</si>
  <si>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</si>
  <si>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</si>
  <si>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</si>
  <si>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</si>
  <si>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</si>
  <si>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</si>
  <si>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</si>
  <si>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</si>
  <si>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</si>
  <si>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</si>
  <si>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</si>
  <si>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</si>
  <si>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</si>
  <si>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</si>
  <si>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</si>
  <si>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</si>
  <si>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</si>
  <si>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</si>
  <si>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</si>
  <si>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</si>
  <si>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</si>
  <si>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</si>
  <si>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</si>
  <si>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</si>
  <si>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</si>
  <si>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</si>
  <si>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</si>
  <si>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</si>
  <si>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</si>
  <si>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</si>
  <si>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</si>
  <si>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</si>
  <si>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</si>
  <si>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</si>
  <si>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</si>
  <si>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</si>
  <si>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</si>
  <si>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</si>
  <si>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</si>
  <si>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</si>
  <si>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</si>
  <si>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</si>
  <si>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</si>
  <si>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</si>
  <si>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</si>
  <si>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</si>
  <si>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</si>
  <si>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</si>
  <si>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</si>
  <si>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</si>
  <si>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</si>
  <si>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</si>
  <si>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</si>
  <si>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</si>
  <si>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</si>
  <si>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</si>
  <si>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</si>
  <si>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</si>
  <si>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</si>
  <si>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</si>
  <si>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</si>
  <si>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</si>
  <si>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</si>
  <si>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</si>
  <si>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</si>
  <si>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</si>
  <si>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</si>
  <si>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</si>
  <si>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</si>
  <si>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</si>
  <si>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</si>
  <si>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</si>
  <si>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</si>
  <si>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</si>
  <si>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</si>
  <si>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</si>
  <si>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</si>
  <si>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</si>
  <si>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</si>
  <si>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</si>
  <si>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</si>
  <si>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</si>
  <si>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</si>
  <si>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</si>
  <si>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</si>
  <si>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</si>
  <si>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</si>
  <si>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</si>
  <si>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</si>
  <si>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</si>
  <si>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</si>
  <si>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</si>
  <si>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</si>
  <si>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</si>
  <si>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</si>
  <si>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</si>
  <si>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</si>
  <si>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</si>
  <si>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</si>
  <si>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</si>
  <si>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</si>
  <si>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</si>
  <si>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</si>
  <si>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</si>
  <si>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</si>
  <si>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</si>
  <si>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</si>
  <si>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</si>
  <si>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</si>
  <si>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</si>
  <si>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</si>
  <si>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</si>
  <si>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</si>
  <si>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</si>
  <si>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</si>
  <si>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</si>
  <si>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</si>
  <si>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</si>
  <si>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</si>
  <si>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</si>
  <si>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</si>
  <si>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</si>
  <si>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</si>
  <si>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</si>
  <si>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</si>
  <si>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</si>
  <si>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</si>
  <si>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</si>
  <si>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</si>
  <si>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</si>
  <si>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</si>
  <si>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</si>
  <si>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</si>
  <si>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</si>
  <si>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</si>
  <si>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</si>
  <si>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</si>
  <si>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</si>
  <si>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</si>
  <si>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</si>
  <si>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</si>
  <si>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</si>
  <si>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</si>
  <si>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</si>
  <si>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</si>
  <si>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</si>
  <si>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</si>
  <si>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</si>
  <si>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</si>
  <si>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</si>
  <si>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</si>
  <si>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</si>
  <si>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</si>
  <si>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</si>
  <si>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</si>
  <si>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</si>
  <si>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</si>
  <si>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</si>
  <si>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</si>
  <si>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</si>
  <si>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</si>
  <si>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</si>
  <si>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</si>
  <si>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</si>
  <si>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</si>
  <si>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</si>
  <si>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</si>
  <si>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</si>
  <si>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</si>
  <si>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</si>
  <si>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</si>
  <si>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</si>
  <si>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</si>
  <si>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</si>
  <si>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</si>
  <si>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</si>
  <si>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</si>
  <si>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</si>
  <si>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</si>
  <si>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</si>
  <si>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</si>
  <si>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</si>
  <si>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</si>
  <si>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</si>
  <si>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</si>
  <si>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</si>
  <si>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</si>
  <si>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</si>
  <si>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</si>
  <si>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</si>
  <si>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</si>
  <si>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</si>
  <si>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</si>
  <si>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</si>
  <si>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</si>
  <si>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</si>
  <si>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</si>
  <si>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</si>
  <si>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</si>
  <si>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</si>
  <si>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</si>
  <si>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</si>
  <si>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</si>
  <si>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</si>
  <si>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</si>
  <si>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</si>
  <si>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</si>
  <si>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</si>
  <si>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</si>
  <si>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</si>
  <si>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</si>
  <si>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</si>
  <si>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</si>
  <si>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</si>
  <si>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</si>
  <si>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</si>
  <si>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</si>
  <si>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</si>
  <si>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</si>
  <si>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</si>
  <si>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</si>
  <si>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</si>
  <si>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</si>
  <si>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</si>
  <si>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</si>
  <si>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</si>
  <si>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</si>
  <si>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</si>
  <si>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</si>
  <si>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</si>
  <si>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</si>
  <si>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</si>
  <si>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</si>
  <si>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</si>
  <si>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</si>
  <si>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</si>
  <si>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</si>
  <si>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</si>
  <si>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</si>
  <si>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</si>
  <si>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</si>
  <si>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</si>
  <si>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</si>
  <si>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</si>
  <si>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</si>
  <si>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</si>
  <si>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</si>
  <si>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</si>
  <si>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</si>
  <si>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</si>
  <si>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</si>
  <si>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</si>
  <si>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</si>
  <si>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</si>
  <si>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</si>
  <si>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</si>
  <si>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</si>
  <si>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</si>
  <si>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</si>
  <si>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</si>
  <si>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</si>
  <si>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</si>
  <si>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</si>
  <si>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</si>
  <si>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</si>
  <si>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</si>
  <si>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</si>
  <si>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</si>
  <si>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</si>
  <si>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</si>
  <si>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</si>
  <si>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</si>
  <si>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</si>
  <si>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</si>
  <si>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</si>
  <si>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</si>
  <si>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</si>
  <si>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</si>
  <si>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</si>
  <si>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</si>
  <si>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</si>
  <si>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</si>
  <si>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</si>
  <si>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</si>
  <si>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</si>
  <si>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</si>
  <si>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</si>
  <si>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</si>
  <si>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</si>
  <si>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</si>
  <si>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</si>
  <si>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</si>
  <si>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</si>
  <si>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</si>
  <si>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</si>
  <si>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</si>
  <si>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</si>
  <si>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</si>
  <si>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</si>
  <si>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</si>
  <si>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</si>
  <si>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</si>
  <si>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</si>
  <si>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</si>
  <si>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</si>
  <si>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</si>
  <si>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</si>
  <si>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</si>
  <si>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</si>
  <si>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</si>
  <si>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</si>
  <si>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</si>
  <si>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</si>
  <si>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</si>
  <si>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</si>
  <si>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</si>
  <si>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</si>
  <si>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</si>
  <si>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</si>
  <si>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</si>
  <si>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</si>
  <si>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</si>
  <si>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</si>
  <si>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</si>
  <si>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</si>
  <si>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</si>
  <si>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</si>
  <si>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</si>
  <si>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</si>
  <si>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</si>
  <si>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</si>
  <si>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</si>
  <si>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</si>
  <si>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</si>
  <si>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</si>
  <si>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</si>
  <si>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</si>
  <si>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</si>
  <si>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</si>
  <si>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</si>
  <si>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</si>
  <si>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</si>
  <si>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</si>
  <si>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</si>
  <si>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</si>
  <si>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</si>
  <si>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</si>
  <si>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</si>
  <si>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</si>
  <si>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</si>
  <si>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</si>
  <si>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</si>
  <si>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</si>
  <si>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</si>
  <si>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</si>
  <si>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</si>
  <si>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</si>
  <si>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</si>
  <si>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</si>
  <si>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</si>
  <si>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</si>
  <si>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</si>
  <si>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</si>
  <si>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</si>
  <si>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</si>
  <si>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</si>
  <si>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</si>
  <si>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</si>
  <si>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</si>
  <si>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</si>
  <si>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</si>
  <si>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</si>
  <si>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</si>
  <si>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</si>
  <si>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</si>
  <si>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</si>
  <si>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</si>
  <si>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</si>
  <si>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</si>
  <si>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</si>
  <si>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</si>
  <si>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</si>
  <si>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</si>
  <si>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</si>
  <si>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</si>
  <si>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</si>
  <si>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</si>
  <si>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</si>
  <si>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</si>
  <si>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</si>
  <si>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</si>
  <si>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</si>
  <si>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</si>
  <si>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</si>
  <si>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</si>
  <si>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</si>
  <si>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</si>
  <si>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</si>
  <si>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</si>
  <si>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</si>
  <si>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</si>
  <si>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</si>
  <si>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</si>
  <si>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</si>
  <si>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</si>
  <si>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</si>
  <si>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</si>
  <si>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</si>
  <si>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</si>
  <si>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</si>
  <si>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</si>
  <si>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</si>
  <si>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</si>
  <si>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</si>
  <si>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</si>
  <si>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</si>
  <si>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</si>
  <si>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</si>
  <si>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</si>
  <si>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</si>
  <si>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</si>
  <si>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</si>
  <si>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</si>
  <si>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</si>
  <si>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</si>
  <si>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</si>
  <si>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</si>
  <si>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</si>
  <si>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</si>
  <si>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</si>
  <si>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</si>
  <si>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</si>
  <si>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</si>
  <si>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</si>
  <si>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</si>
  <si>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</si>
  <si>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</si>
  <si>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</si>
  <si>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</si>
  <si>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</si>
  <si>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</si>
  <si>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</si>
  <si>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</si>
  <si>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</si>
  <si>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</si>
  <si>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</si>
  <si>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</si>
  <si>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</si>
  <si>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</si>
  <si>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</si>
  <si>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</si>
  <si>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</si>
  <si>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</si>
  <si>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</si>
  <si>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</si>
  <si>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</si>
  <si>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</si>
  <si>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</si>
  <si>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</si>
  <si>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</si>
  <si>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</si>
  <si>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</si>
  <si>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</si>
  <si>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</si>
  <si>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</si>
  <si>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</si>
  <si>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</si>
  <si>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</si>
  <si>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</si>
  <si>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</si>
  <si>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</si>
  <si>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</si>
  <si>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</si>
  <si>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</si>
  <si>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</si>
  <si>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</si>
  <si>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</si>
  <si>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</si>
  <si>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</si>
  <si>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</si>
  <si>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</si>
  <si>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</si>
  <si>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</si>
  <si>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</si>
  <si>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</si>
  <si>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</si>
  <si>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</si>
  <si>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</si>
  <si>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</si>
  <si>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</si>
  <si>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</si>
  <si>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</si>
  <si>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</si>
  <si>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</si>
  <si>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</si>
  <si>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</si>
  <si>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</si>
  <si>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</si>
  <si>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</si>
  <si>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</si>
  <si>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</si>
  <si>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</si>
  <si>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</si>
  <si>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</si>
  <si>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</si>
  <si>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</si>
  <si>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</si>
  <si>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</si>
  <si>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</si>
  <si>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</si>
  <si>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</si>
  <si>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</si>
  <si>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</si>
  <si>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</si>
  <si>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</si>
  <si>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</si>
  <si>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</si>
  <si>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</si>
  <si>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</si>
  <si>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</si>
  <si>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</si>
  <si>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</si>
  <si>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</si>
  <si>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</si>
  <si>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</si>
  <si>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</si>
  <si>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</si>
  <si>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</si>
  <si>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</si>
  <si>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</si>
  <si>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</si>
  <si>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</si>
  <si>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</si>
  <si>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</si>
  <si>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</si>
  <si>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</si>
  <si>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</si>
  <si>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</si>
  <si>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</si>
  <si>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</si>
  <si>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</si>
  <si>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</si>
  <si>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</si>
  <si>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</si>
  <si>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</si>
  <si>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</si>
  <si>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</si>
  <si>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</si>
  <si>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</si>
  <si>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</si>
  <si>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</si>
  <si>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</si>
  <si>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</si>
  <si>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</si>
  <si>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</si>
  <si>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</si>
  <si>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</si>
  <si>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</si>
  <si>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</si>
  <si>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</si>
  <si>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</si>
  <si>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</si>
  <si>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</si>
  <si>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</si>
  <si>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</si>
  <si>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</si>
  <si>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</si>
  <si>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</si>
  <si>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</si>
  <si>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</si>
  <si>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</si>
  <si>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</si>
  <si>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</si>
  <si>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</si>
  <si>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</si>
  <si>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</si>
  <si>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</si>
  <si>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</si>
  <si>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</si>
  <si>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</si>
  <si>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</si>
  <si>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</si>
  <si>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</si>
  <si>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</si>
  <si>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</si>
  <si>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</si>
  <si>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</si>
  <si>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</si>
  <si>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</si>
  <si>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</si>
  <si>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</si>
  <si>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</si>
  <si>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</si>
  <si>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</si>
  <si>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</si>
  <si>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</si>
  <si>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</si>
  <si>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</si>
  <si>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</si>
  <si>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</si>
  <si>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</si>
  <si>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</si>
  <si>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</si>
  <si>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</si>
  <si>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</si>
  <si>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</si>
  <si>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</si>
  <si>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</si>
  <si>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</si>
  <si>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</si>
  <si>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</si>
  <si>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</si>
  <si>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</si>
  <si>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</si>
  <si>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</si>
  <si>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</si>
  <si>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</si>
  <si>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</si>
  <si>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</si>
  <si>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</si>
  <si>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</si>
  <si>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</si>
  <si>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</si>
  <si>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</si>
  <si>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</si>
  <si>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</si>
  <si>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</si>
  <si>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</si>
  <si>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</si>
  <si>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</si>
  <si>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</si>
  <si>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</si>
  <si>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</si>
  <si>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</si>
  <si>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</si>
  <si>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</si>
  <si>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</si>
  <si>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</si>
  <si>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</si>
  <si>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</si>
  <si>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</si>
  <si>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</si>
  <si>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</si>
  <si>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</si>
  <si>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</si>
  <si>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</si>
  <si>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</si>
  <si>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</si>
  <si>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</si>
  <si>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</si>
  <si>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</si>
  <si>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</si>
  <si>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</si>
  <si>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</si>
  <si>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</si>
  <si>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</si>
  <si>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</si>
  <si>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</si>
  <si>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</si>
  <si>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</si>
  <si>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</si>
  <si>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</si>
  <si>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</si>
  <si>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</si>
  <si>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</si>
  <si>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</si>
  <si>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</si>
  <si>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</si>
  <si>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</si>
  <si>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</si>
  <si>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</si>
  <si>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</si>
  <si>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</si>
  <si>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</si>
  <si>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</si>
  <si>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</si>
  <si>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</si>
  <si>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</si>
  <si>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</si>
  <si>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</si>
  <si>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</si>
  <si>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</si>
  <si>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</si>
  <si>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</si>
  <si>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</si>
  <si>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</si>
  <si>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</si>
  <si>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</si>
  <si>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</si>
  <si>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</si>
  <si>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</si>
  <si>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</si>
  <si>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</si>
  <si>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</si>
  <si>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</si>
  <si>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</si>
  <si>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</si>
  <si>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</si>
  <si>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</si>
  <si>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</si>
  <si>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</si>
  <si>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</si>
  <si>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</si>
  <si>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</si>
  <si>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</si>
  <si>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</si>
  <si>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</si>
  <si>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</si>
  <si>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</si>
  <si>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</si>
  <si>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</si>
  <si>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</si>
  <si>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</si>
  <si>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</si>
  <si>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</si>
  <si>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</si>
  <si>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</si>
  <si>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</si>
  <si>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</si>
  <si>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</si>
  <si>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</si>
  <si>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</si>
  <si>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</si>
  <si>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</si>
  <si>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</si>
  <si>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</si>
  <si>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</si>
  <si>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</si>
  <si>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</si>
  <si>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</si>
  <si>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</si>
  <si>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</si>
  <si>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</si>
  <si>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</si>
  <si>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</si>
  <si>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</si>
  <si>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</si>
  <si>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</si>
  <si>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</si>
  <si>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</si>
  <si>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</si>
  <si>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</si>
  <si>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</si>
  <si>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</si>
  <si>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</si>
  <si>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</si>
  <si>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</si>
  <si>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</si>
  <si>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</si>
  <si>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</si>
  <si>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</si>
  <si>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</si>
  <si>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</si>
  <si>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</si>
  <si>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</si>
  <si>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</si>
  <si>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</si>
  <si>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</si>
  <si>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</si>
  <si>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</si>
  <si>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</si>
  <si>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</si>
  <si>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</si>
  <si>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</si>
  <si>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</si>
  <si>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</si>
  <si>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</si>
  <si>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</si>
  <si>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</si>
  <si>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</si>
  <si>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</si>
  <si>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</si>
  <si>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</si>
  <si>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</si>
  <si>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</si>
  <si>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</si>
  <si>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</si>
  <si>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</si>
  <si>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</si>
  <si>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</si>
  <si>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</si>
  <si>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</si>
  <si>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</si>
  <si>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</si>
  <si>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</si>
  <si>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</si>
  <si>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</si>
  <si>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</si>
  <si>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</si>
  <si>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</si>
  <si>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</si>
  <si>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</si>
  <si>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</si>
  <si>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</si>
  <si>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</si>
  <si>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</si>
  <si>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</si>
  <si>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</si>
  <si>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</si>
  <si>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</si>
  <si>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</si>
  <si>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</si>
  <si>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</si>
  <si>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</si>
  <si>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</si>
  <si>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</si>
  <si>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</si>
  <si>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</si>
  <si>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</si>
  <si>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</si>
  <si>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</si>
  <si>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</si>
  <si>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</si>
  <si>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</si>
  <si>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</si>
  <si>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</si>
  <si>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</si>
  <si>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</si>
  <si>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</si>
  <si>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</si>
  <si>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</si>
  <si>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</si>
  <si>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</si>
  <si>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</si>
  <si>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</si>
  <si>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</si>
  <si>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</si>
  <si>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</si>
  <si>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</si>
  <si>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</si>
  <si>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</si>
  <si>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</si>
  <si>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</si>
  <si>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</si>
  <si>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</si>
  <si>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</si>
  <si>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</si>
  <si>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</si>
  <si>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</si>
  <si>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</si>
  <si>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</si>
  <si>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</si>
  <si>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</si>
  <si>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</si>
  <si>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</si>
  <si>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</si>
  <si>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</si>
  <si>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</si>
  <si>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</si>
  <si>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</si>
  <si>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</si>
  <si>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</si>
  <si>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</si>
  <si>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</si>
  <si>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</si>
  <si>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</si>
  <si>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</si>
  <si>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</si>
  <si>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</si>
  <si>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</si>
  <si>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</si>
  <si>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</si>
  <si>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</si>
  <si>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</si>
  <si>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</si>
  <si>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</si>
  <si>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</si>
  <si>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</si>
  <si>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</si>
  <si>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</si>
  <si>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</si>
  <si>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</si>
  <si>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</si>
  <si>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</si>
  <si>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</si>
  <si>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</si>
  <si>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</si>
  <si>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</si>
  <si>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</si>
  <si>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</si>
  <si>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</si>
  <si>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</si>
  <si>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</si>
  <si>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</si>
  <si>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</si>
  <si>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</si>
  <si>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</si>
  <si>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</si>
  <si>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</si>
  <si>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</si>
  <si>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</si>
  <si>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</si>
  <si>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</si>
  <si>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</si>
  <si>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</si>
  <si>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</si>
  <si>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</si>
  <si>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</si>
  <si>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</si>
  <si>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</si>
  <si>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</si>
  <si>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</si>
  <si>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</si>
  <si>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</si>
  <si>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</si>
  <si>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</si>
  <si>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</si>
  <si>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</si>
  <si>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</si>
  <si>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</si>
  <si>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</si>
  <si>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</si>
  <si>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</si>
  <si>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</si>
  <si>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</si>
  <si>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</si>
  <si>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</si>
  <si>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</si>
  <si>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</si>
  <si>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</si>
  <si>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</si>
  <si>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</si>
  <si>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</si>
  <si>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</si>
  <si>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</si>
  <si>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</si>
  <si>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</si>
  <si>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</si>
  <si>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</si>
  <si>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</si>
  <si>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</si>
  <si>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</si>
  <si>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</si>
  <si>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</si>
  <si>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</si>
  <si>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</si>
  <si>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</si>
  <si>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</si>
  <si>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</si>
  <si>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</si>
  <si>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</si>
  <si>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</si>
  <si>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</si>
  <si>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</si>
  <si>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</si>
  <si>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</si>
  <si>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</si>
  <si>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</si>
  <si>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</si>
  <si>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</si>
  <si>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</si>
  <si>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</si>
  <si>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</si>
  <si>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</si>
  <si>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</si>
  <si>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</si>
  <si>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</si>
  <si>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</si>
  <si>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</si>
  <si>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</si>
  <si>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</si>
  <si>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</si>
  <si>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</si>
  <si>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</si>
  <si>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</si>
  <si>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</si>
  <si>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</si>
  <si>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</si>
  <si>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</si>
  <si>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</si>
  <si>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</si>
  <si>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</si>
  <si>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</si>
  <si>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</si>
  <si>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</si>
  <si>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</si>
  <si>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</si>
  <si>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</si>
  <si>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</si>
  <si>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</si>
  <si>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</si>
  <si>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</si>
  <si>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</si>
  <si>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</si>
  <si>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</si>
  <si>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</si>
  <si>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</si>
  <si>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</si>
  <si>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</si>
  <si>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</si>
  <si>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</si>
  <si>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</si>
  <si>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</si>
  <si>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</si>
  <si>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</si>
  <si>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</si>
  <si>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</si>
  <si>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</si>
  <si>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</si>
  <si>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</si>
  <si>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</si>
  <si>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</si>
  <si>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</si>
  <si>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</si>
  <si>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</si>
  <si>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</si>
  <si>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</si>
  <si>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</si>
  <si>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</si>
  <si>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</si>
  <si>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</si>
  <si>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</si>
  <si>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</si>
  <si>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</si>
  <si>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</si>
  <si>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</si>
  <si>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</si>
  <si>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</si>
  <si>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</si>
  <si>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</si>
  <si>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</si>
  <si>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</si>
  <si>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</si>
  <si>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</si>
  <si>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</si>
  <si>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</si>
  <si>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</si>
  <si>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</si>
  <si>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</si>
  <si>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</si>
  <si>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</si>
  <si>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</si>
  <si>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</si>
  <si>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</si>
  <si>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</si>
  <si>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</si>
  <si>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</si>
  <si>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</si>
  <si>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</si>
  <si>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</si>
  <si>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</si>
  <si>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</si>
  <si>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</si>
  <si>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</si>
  <si>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</si>
  <si>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</si>
  <si>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</si>
  <si>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</si>
  <si>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</si>
  <si>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</si>
  <si>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</si>
  <si>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</si>
  <si>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</si>
  <si>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</si>
  <si>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</si>
  <si>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</si>
  <si>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</si>
  <si>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</si>
  <si>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</si>
  <si>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</si>
  <si>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</si>
  <si>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</si>
  <si>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</si>
  <si>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</si>
  <si>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</si>
  <si>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</si>
  <si>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</si>
  <si>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</si>
  <si>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</si>
  <si>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</si>
  <si>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</si>
  <si>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</si>
  <si>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</si>
  <si>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</si>
  <si>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</si>
  <si>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</si>
  <si>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</si>
  <si>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</si>
  <si>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</si>
  <si>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</si>
  <si>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</si>
  <si>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</si>
  <si>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</si>
  <si>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</si>
  <si>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</si>
  <si>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</si>
  <si>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</si>
  <si>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</si>
  <si>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</si>
  <si>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</si>
  <si>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</si>
  <si>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</si>
  <si>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</si>
  <si>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</si>
  <si>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</si>
  <si>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</si>
  <si>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</si>
  <si>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</si>
  <si>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</si>
  <si>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</si>
  <si>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</si>
  <si>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</si>
  <si>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</si>
  <si>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</si>
  <si>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</si>
  <si>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</si>
  <si>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</si>
  <si>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</si>
  <si>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</si>
  <si>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</si>
  <si>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</si>
  <si>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</si>
  <si>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</si>
  <si>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</si>
  <si>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</si>
  <si>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</si>
  <si>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</si>
  <si>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</si>
  <si>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</si>
  <si>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</si>
  <si>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</si>
  <si>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</si>
  <si>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</si>
  <si>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</si>
  <si>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</si>
  <si>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</si>
  <si>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</si>
  <si>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</si>
  <si>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</si>
  <si>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</si>
  <si>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</si>
  <si>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</si>
  <si>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</si>
  <si>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</si>
  <si>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</si>
  <si>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</si>
  <si>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</si>
  <si>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</si>
  <si>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</si>
  <si>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</si>
  <si>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</si>
  <si>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</si>
  <si>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</si>
  <si>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</si>
  <si>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</si>
  <si>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</si>
  <si>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</si>
  <si>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</si>
  <si>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</si>
  <si>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</si>
  <si>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</si>
  <si>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</si>
  <si>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</si>
  <si>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</si>
  <si>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</si>
  <si>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</si>
  <si>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</si>
  <si>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</si>
  <si>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</si>
  <si>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</si>
  <si>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</si>
  <si>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</si>
  <si>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</si>
  <si>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</si>
  <si>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</si>
  <si>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</si>
  <si>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</si>
  <si>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</si>
  <si>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</si>
  <si>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</si>
  <si>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</si>
  <si>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</si>
  <si>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</si>
  <si>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</si>
  <si>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</si>
  <si>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</si>
  <si>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</si>
  <si>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</si>
  <si>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</si>
  <si>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</si>
  <si>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</si>
  <si>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</si>
  <si>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</si>
  <si>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</si>
  <si>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</si>
  <si>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</si>
  <si>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</si>
  <si>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</si>
  <si>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</si>
  <si>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</si>
  <si>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</si>
  <si>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</si>
  <si>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</si>
  <si>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</si>
  <si>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</si>
  <si>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</si>
  <si>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</si>
  <si>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</si>
  <si>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</si>
  <si>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</si>
  <si>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</si>
  <si>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</si>
  <si>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</si>
  <si>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</si>
  <si>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</si>
  <si>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</si>
  <si>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</si>
  <si>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</si>
  <si>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</si>
  <si>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</si>
  <si>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</si>
  <si>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</si>
  <si>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</si>
  <si>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</si>
  <si>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</si>
  <si>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</si>
  <si>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</si>
  <si>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</si>
  <si>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</si>
  <si>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</si>
  <si>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</si>
  <si>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</si>
  <si>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</si>
  <si>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</si>
  <si>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</si>
  <si>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</si>
  <si>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</si>
  <si>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</si>
  <si>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</si>
  <si>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</si>
  <si>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</si>
  <si>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</si>
  <si>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</si>
  <si>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</si>
  <si>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</si>
  <si>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</si>
  <si>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</si>
  <si>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</si>
  <si>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</si>
  <si>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</si>
  <si>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</si>
  <si>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</si>
  <si>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</si>
  <si>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</si>
  <si>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</si>
  <si>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</si>
  <si>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</si>
  <si>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</si>
  <si>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</si>
  <si>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</si>
  <si>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</si>
  <si>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</si>
  <si>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</si>
  <si>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</si>
  <si>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</si>
  <si>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</si>
  <si>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</si>
  <si>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</si>
  <si>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</si>
  <si>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</si>
  <si>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</si>
  <si>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</si>
  <si>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</si>
  <si>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</si>
  <si>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</si>
  <si>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</si>
  <si>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</si>
  <si>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</si>
  <si>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</si>
  <si>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</si>
  <si>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</si>
  <si>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</si>
  <si>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</si>
  <si>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</si>
  <si>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</si>
  <si>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</si>
  <si>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</si>
  <si>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</si>
  <si>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</si>
  <si>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</si>
  <si>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</si>
  <si>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</si>
  <si>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</si>
  <si>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</si>
  <si>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</si>
  <si>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</si>
  <si>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</si>
  <si>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</si>
  <si>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</si>
  <si>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</si>
  <si>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</si>
  <si>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</si>
  <si>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</si>
  <si>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</si>
  <si>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</si>
  <si>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</si>
  <si>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</si>
  <si>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</si>
  <si>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</si>
  <si>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</si>
  <si>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</si>
  <si>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</si>
  <si>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</si>
  <si>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</si>
  <si>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</si>
  <si>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</si>
  <si>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</si>
  <si>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</si>
  <si>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</si>
  <si>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</si>
  <si>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</si>
  <si>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</si>
  <si>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</si>
  <si>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</si>
  <si>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</si>
  <si>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</si>
  <si>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</si>
  <si>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</si>
  <si>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</si>
  <si>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</si>
  <si>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</si>
  <si>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</si>
  <si>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</si>
  <si>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</si>
  <si>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</si>
  <si>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</si>
  <si>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</si>
  <si>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</si>
  <si>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</si>
  <si>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</si>
  <si>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</si>
  <si>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</si>
  <si>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</si>
  <si>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</si>
  <si>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</si>
  <si>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</si>
  <si>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</si>
  <si>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</si>
  <si>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</si>
  <si>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</si>
  <si>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</si>
  <si>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</si>
  <si>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</si>
  <si>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</si>
  <si>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</si>
  <si>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</si>
  <si>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</si>
  <si>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</si>
  <si>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</si>
  <si>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</si>
  <si>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</si>
  <si>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</si>
  <si>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</si>
  <si>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</si>
  <si>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</si>
  <si>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</si>
  <si>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</si>
  <si>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</si>
  <si>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</si>
  <si>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</si>
  <si>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</si>
  <si>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</si>
  <si>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</si>
  <si>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</si>
  <si>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</si>
  <si>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</si>
  <si>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</si>
  <si>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</si>
  <si>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</si>
  <si>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</si>
  <si>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</si>
  <si>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</si>
  <si>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</si>
  <si>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</si>
  <si>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</si>
  <si>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</si>
  <si>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</si>
  <si>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</si>
  <si>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</si>
  <si>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</si>
  <si>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</si>
  <si>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</si>
  <si>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</si>
  <si>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</si>
  <si>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</si>
  <si>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</si>
  <si>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</si>
  <si>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</si>
  <si>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</si>
  <si>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</si>
  <si>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</si>
  <si>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</si>
  <si>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</si>
  <si>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</si>
  <si>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</si>
  <si>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</si>
  <si>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</si>
  <si>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</si>
  <si>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</si>
  <si>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</si>
  <si>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</si>
  <si>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</si>
  <si>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</si>
  <si>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</si>
  <si>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</si>
  <si>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</si>
  <si>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</si>
  <si>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</si>
  <si>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</si>
  <si>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</si>
  <si>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</si>
  <si>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</si>
  <si>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</si>
  <si>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</si>
  <si>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</si>
  <si>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</si>
  <si>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</si>
  <si>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</si>
  <si>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</si>
  <si>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</si>
  <si>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</si>
  <si>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</si>
  <si>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</si>
  <si>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</si>
  <si>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</si>
  <si>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</si>
  <si>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</si>
  <si>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</si>
  <si>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</si>
  <si>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</si>
  <si>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</si>
  <si>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</si>
  <si>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</si>
  <si>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</si>
  <si>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</si>
  <si>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</si>
  <si>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</si>
  <si>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</si>
  <si>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</si>
  <si>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</si>
  <si>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</si>
  <si>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</si>
  <si>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</si>
  <si>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</si>
  <si>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</si>
  <si>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</si>
  <si>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</si>
  <si>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</si>
  <si>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</si>
  <si>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</si>
  <si>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</si>
  <si>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</si>
  <si>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</si>
  <si>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</si>
  <si>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</si>
  <si>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</si>
  <si>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</si>
  <si>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</si>
  <si>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</si>
  <si>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</si>
  <si>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</si>
  <si>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</si>
  <si>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</si>
  <si>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</si>
  <si>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</si>
  <si>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</si>
  <si>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</si>
  <si>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</si>
  <si>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</si>
  <si>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</si>
  <si>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</si>
  <si>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</si>
  <si>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</si>
  <si>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</si>
  <si>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</si>
  <si>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</si>
  <si>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</si>
  <si>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</si>
  <si>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</si>
  <si>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</si>
  <si>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</si>
  <si>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</si>
  <si>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</si>
  <si>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</si>
  <si>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</si>
  <si>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</si>
  <si>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</si>
  <si>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</si>
  <si>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</si>
  <si>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</si>
  <si>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</si>
  <si>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</si>
  <si>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</si>
  <si>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</si>
  <si>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</si>
  <si>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</si>
  <si>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</si>
  <si>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</si>
  <si>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</si>
  <si>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</si>
  <si>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</si>
  <si>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</si>
  <si>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</si>
  <si>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</si>
  <si>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</si>
  <si>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</si>
  <si>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</si>
  <si>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</si>
  <si>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</si>
  <si>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</si>
  <si>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</si>
  <si>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</si>
  <si>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</si>
  <si>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</si>
  <si>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</si>
  <si>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</si>
  <si>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</si>
  <si>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</si>
  <si>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</si>
  <si>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</si>
  <si>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</si>
  <si>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</si>
  <si>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</si>
  <si>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</si>
  <si>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</si>
  <si>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</si>
  <si>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</si>
  <si>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</si>
  <si>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</si>
  <si>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</si>
  <si>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</si>
  <si>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</si>
  <si>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</si>
  <si>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</si>
  <si>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</si>
  <si>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</si>
  <si>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</si>
  <si>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</si>
  <si>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</si>
  <si>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</si>
  <si>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</si>
  <si>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</si>
  <si>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</si>
  <si>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</si>
  <si>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</si>
  <si>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</si>
  <si>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</si>
  <si>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</si>
  <si>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</si>
  <si>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</si>
  <si>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</si>
  <si>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</si>
  <si>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</si>
  <si>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</si>
  <si>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</si>
  <si>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</si>
  <si>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</si>
  <si>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</si>
  <si>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</si>
  <si>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</si>
  <si>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</si>
  <si>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</si>
  <si>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</si>
  <si>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</si>
  <si>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</si>
  <si>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</si>
  <si>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</si>
  <si>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</si>
  <si>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</si>
  <si>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</si>
  <si>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</si>
  <si>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</si>
  <si>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</si>
  <si>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</si>
  <si>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</si>
  <si>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</si>
  <si>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</si>
  <si>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</si>
  <si>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</si>
  <si>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</si>
  <si>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</si>
  <si>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</si>
  <si>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</si>
  <si>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</si>
  <si>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</si>
  <si>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</si>
  <si>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</si>
  <si>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</si>
  <si>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</si>
  <si>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</si>
  <si>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</si>
  <si>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</si>
  <si>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</si>
  <si>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</si>
  <si>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</si>
  <si>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</si>
  <si>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</si>
  <si>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</si>
  <si>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</si>
  <si>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</si>
  <si>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</si>
  <si>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</si>
  <si>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</si>
  <si>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</si>
  <si>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</si>
  <si>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</si>
  <si>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</si>
  <si>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</si>
  <si>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</si>
  <si>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</si>
  <si>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</si>
  <si>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</si>
  <si>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</si>
  <si>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</si>
  <si>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</si>
  <si>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</si>
  <si>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</si>
  <si>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</si>
  <si>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</si>
  <si>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</si>
  <si>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</si>
  <si>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</si>
  <si>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</si>
  <si>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</si>
  <si>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</si>
  <si>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</si>
  <si>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</si>
  <si>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</si>
  <si>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</si>
  <si>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</si>
  <si>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</si>
  <si>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</si>
  <si>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</si>
  <si>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</si>
  <si>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</si>
  <si>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</si>
  <si>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</si>
  <si>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</si>
  <si>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</si>
  <si>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</si>
  <si>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</si>
  <si>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</si>
  <si>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</si>
  <si>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</si>
  <si>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</si>
  <si>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</si>
  <si>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</si>
  <si>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</si>
  <si>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</si>
  <si>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</si>
  <si>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</si>
  <si>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</si>
  <si>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</si>
  <si>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</si>
  <si>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</si>
  <si>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</si>
  <si>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</si>
  <si>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</si>
  <si>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</si>
  <si>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</si>
  <si>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</si>
  <si>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</si>
  <si>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</si>
  <si>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</si>
  <si>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</si>
  <si>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</si>
  <si>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</si>
  <si>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</si>
  <si>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</si>
  <si>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</si>
  <si>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</si>
  <si>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</si>
  <si>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</si>
  <si>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</si>
  <si>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</si>
  <si>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</si>
  <si>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</si>
  <si>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</si>
  <si>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</si>
  <si>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</si>
  <si>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</si>
  <si>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</si>
  <si>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</si>
  <si>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</si>
  <si>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</si>
  <si>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</si>
  <si>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</si>
  <si>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</si>
  <si>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</si>
  <si>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</si>
  <si>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</si>
  <si>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</si>
  <si>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</si>
  <si>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</si>
  <si>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</si>
  <si>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</si>
  <si>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</si>
  <si>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</si>
  <si>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</si>
  <si>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</si>
  <si>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</si>
  <si>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</si>
  <si>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</si>
  <si>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</si>
  <si>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</si>
  <si>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</si>
  <si>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</si>
  <si>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</si>
  <si>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</si>
  <si>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</si>
  <si>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</si>
  <si>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</si>
  <si>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</si>
  <si>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</si>
  <si>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</si>
  <si>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</si>
  <si>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</si>
  <si>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</si>
  <si>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</si>
  <si>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</si>
  <si>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</si>
  <si>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</si>
  <si>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</si>
  <si>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</si>
  <si>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</si>
  <si>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</si>
  <si>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</si>
  <si>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</si>
  <si>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</si>
  <si>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</si>
  <si>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</si>
  <si>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</si>
  <si>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</si>
  <si>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</si>
  <si>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</si>
  <si>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</si>
  <si>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</si>
  <si>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</si>
  <si>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</si>
  <si>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</si>
  <si>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</si>
  <si>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</si>
  <si>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</si>
  <si>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</si>
  <si>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</si>
  <si>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</si>
  <si>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</si>
  <si>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</si>
  <si>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</si>
  <si>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</si>
  <si>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</si>
  <si>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</si>
  <si>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</si>
  <si>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</si>
  <si>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</si>
  <si>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</si>
  <si>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</si>
  <si>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</si>
  <si>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</si>
  <si>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</si>
  <si>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</si>
  <si>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</si>
  <si>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</si>
  <si>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</si>
  <si>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</si>
  <si>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</si>
  <si>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</si>
  <si>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</si>
  <si>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</si>
  <si>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</si>
  <si>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</si>
  <si>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</si>
  <si>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</si>
  <si>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</si>
  <si>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</si>
  <si>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</si>
  <si>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</si>
  <si>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</si>
  <si>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</si>
  <si>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</si>
  <si>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</si>
  <si>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</si>
  <si>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</si>
  <si>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</si>
  <si>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</si>
  <si>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</si>
  <si>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</si>
  <si>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</si>
  <si>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</si>
  <si>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</si>
  <si>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</si>
  <si>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</si>
  <si>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</si>
  <si>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</si>
  <si>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</si>
  <si>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</si>
  <si>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</si>
  <si>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</si>
  <si>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</si>
  <si>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</si>
  <si>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</si>
  <si>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</si>
  <si>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</si>
  <si>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</si>
  <si>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</si>
  <si>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</si>
  <si>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</si>
  <si>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</si>
  <si>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</si>
  <si>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</si>
  <si>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</si>
  <si>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</si>
  <si>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</si>
  <si>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</si>
  <si>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</si>
  <si>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</si>
  <si>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</si>
  <si>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</si>
  <si>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</si>
  <si>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</si>
  <si>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</si>
  <si>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</si>
  <si>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</si>
  <si>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</si>
  <si>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</si>
  <si>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</si>
  <si>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</si>
  <si>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</si>
  <si>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</si>
  <si>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</si>
  <si>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</si>
  <si>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</si>
  <si>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</si>
  <si>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</si>
  <si>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</si>
  <si>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</si>
  <si>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</si>
  <si>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</si>
  <si>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</si>
  <si>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</si>
  <si>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</si>
  <si>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</si>
  <si>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</si>
  <si>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</si>
  <si>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</si>
  <si>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</si>
  <si>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</si>
  <si>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</si>
  <si>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</si>
  <si>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</si>
  <si>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</si>
  <si>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</si>
  <si>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</si>
  <si>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</si>
  <si>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</si>
  <si>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</si>
  <si>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</si>
  <si>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</si>
  <si>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</si>
  <si>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</si>
  <si>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</si>
  <si>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</si>
  <si>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</si>
  <si>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</si>
  <si>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</si>
  <si>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</si>
  <si>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</si>
  <si>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</si>
  <si>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</si>
  <si>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</si>
  <si>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</si>
  <si>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</si>
  <si>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</si>
  <si>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</si>
  <si>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</si>
  <si>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</si>
  <si>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</si>
  <si>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</si>
  <si>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</si>
  <si>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</si>
  <si>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</si>
  <si>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</si>
  <si>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</si>
  <si>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</si>
  <si>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</si>
  <si>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</si>
  <si>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</si>
  <si>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</si>
  <si>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</si>
  <si>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</si>
  <si>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</si>
  <si>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</si>
  <si>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</si>
  <si>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</si>
  <si>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</si>
  <si>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</si>
  <si>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</si>
  <si>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</si>
  <si>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</si>
  <si>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</si>
  <si>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</si>
  <si>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</si>
  <si>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</si>
  <si>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</si>
  <si>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</si>
  <si>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</si>
  <si>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</si>
  <si>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</si>
  <si>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</si>
  <si>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</si>
  <si>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</si>
  <si>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</si>
  <si>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</si>
  <si>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</si>
  <si>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</si>
  <si>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</si>
  <si>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</si>
  <si>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</si>
  <si>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</si>
  <si>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</si>
  <si>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</si>
  <si>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</si>
  <si>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</si>
  <si>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</si>
  <si>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</si>
  <si>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</si>
  <si>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</si>
  <si>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</si>
  <si>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</si>
  <si>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</si>
  <si>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</si>
  <si>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</si>
  <si>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</si>
  <si>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</si>
  <si>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</si>
  <si>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</si>
  <si>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</si>
  <si>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</si>
  <si>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</si>
  <si>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</si>
  <si>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</si>
  <si>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</si>
  <si>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</si>
  <si>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</si>
  <si>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</si>
  <si>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</si>
  <si>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</si>
  <si>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</si>
  <si>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</si>
  <si>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</si>
  <si>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</si>
  <si>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</si>
  <si>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</si>
  <si>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</si>
  <si>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</si>
  <si>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</si>
  <si>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</si>
  <si>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</si>
  <si>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</si>
  <si>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</si>
  <si>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</si>
  <si>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</si>
  <si>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</si>
  <si>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</si>
  <si>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</si>
  <si>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</si>
  <si>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</si>
  <si>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</si>
  <si>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</si>
  <si>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</si>
  <si>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</si>
  <si>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</si>
  <si>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</si>
  <si>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</si>
  <si>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</si>
  <si>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</si>
  <si>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</si>
  <si>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</si>
  <si>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</si>
  <si>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</si>
  <si>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</si>
  <si>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</si>
  <si>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</si>
  <si>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</si>
  <si>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</si>
  <si>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</si>
  <si>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</si>
  <si>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</si>
  <si>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</si>
  <si>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</si>
  <si>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</si>
  <si>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</si>
  <si>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</si>
  <si>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</si>
  <si>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</si>
  <si>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</si>
  <si>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</si>
  <si>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</si>
  <si>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</si>
  <si>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</si>
  <si>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</si>
  <si>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</si>
  <si>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</si>
  <si>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</si>
  <si>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</si>
  <si>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</si>
  <si>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</si>
  <si>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</si>
  <si>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</si>
  <si>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</si>
  <si>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</si>
  <si>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</si>
  <si>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</si>
  <si>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</si>
  <si>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</si>
  <si>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</si>
  <si>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</si>
  <si>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</si>
  <si>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</si>
  <si>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</si>
  <si>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</si>
  <si>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</si>
  <si>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</si>
  <si>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</si>
  <si>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</si>
  <si>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</si>
  <si>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</si>
  <si>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</si>
  <si>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</si>
  <si>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</si>
  <si>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</si>
  <si>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</si>
  <si>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</si>
  <si>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</si>
  <si>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</si>
  <si>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</si>
  <si>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</si>
  <si>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</si>
  <si>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</si>
  <si>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</si>
  <si>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</si>
  <si>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</si>
  <si>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</si>
  <si>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</si>
  <si>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</si>
  <si>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</si>
  <si>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</si>
  <si>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</si>
  <si>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</si>
  <si>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</si>
  <si>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</si>
  <si>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</si>
  <si>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</si>
  <si>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</si>
  <si>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</si>
  <si>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</si>
  <si>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</si>
  <si>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</si>
  <si>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</si>
  <si>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</si>
  <si>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</si>
  <si>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</si>
  <si>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</si>
  <si>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</si>
  <si>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</si>
  <si>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</si>
  <si>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</si>
  <si>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</si>
  <si>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</si>
  <si>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</si>
  <si>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</si>
  <si>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</si>
  <si>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</si>
  <si>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</si>
  <si>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</si>
  <si>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</si>
  <si>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</si>
  <si>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</si>
  <si>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</si>
  <si>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</si>
  <si>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</si>
  <si>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</si>
  <si>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</si>
  <si>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</si>
  <si>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</si>
  <si>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</si>
  <si>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</si>
  <si>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</si>
  <si>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</si>
  <si>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</si>
  <si>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</si>
  <si>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</si>
  <si>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</si>
  <si>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</si>
  <si>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</si>
  <si>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</si>
  <si>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</si>
  <si>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</si>
  <si>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</si>
  <si>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</si>
  <si>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</si>
  <si>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</si>
  <si>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</si>
  <si>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</si>
  <si>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</si>
  <si>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</si>
  <si>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</si>
  <si>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</si>
  <si>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</si>
  <si>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</si>
  <si>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</si>
  <si>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</si>
  <si>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</si>
  <si>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</si>
  <si>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</si>
  <si>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</si>
  <si>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</si>
  <si>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</si>
  <si>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</si>
  <si>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</si>
  <si>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</si>
  <si>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</si>
  <si>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</si>
  <si>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</si>
  <si>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</si>
  <si>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</si>
  <si>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</si>
  <si>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</si>
  <si>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</si>
  <si>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</si>
  <si>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</si>
  <si>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</si>
  <si>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</si>
  <si>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</si>
  <si>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</si>
  <si>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</si>
  <si>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</si>
  <si>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</si>
  <si>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</si>
  <si>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</si>
  <si>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</si>
  <si>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</si>
  <si>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</si>
  <si>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</si>
  <si>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</si>
  <si>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</si>
  <si>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</si>
  <si>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</si>
  <si>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</si>
  <si>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</si>
  <si>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</si>
  <si>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</si>
  <si>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</si>
  <si>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</si>
  <si>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</si>
  <si>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</si>
  <si>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</si>
  <si>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</si>
  <si>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</si>
  <si>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</si>
  <si>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</si>
  <si>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</si>
  <si>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</si>
  <si>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</si>
  <si>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</si>
  <si>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</si>
  <si>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</si>
  <si>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</si>
  <si>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</si>
  <si>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</si>
  <si>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</si>
  <si>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</si>
  <si>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</si>
  <si>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</si>
  <si>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</si>
  <si>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</si>
  <si>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</si>
  <si>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</si>
  <si>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</si>
  <si>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</si>
  <si>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</si>
  <si>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</si>
  <si>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</si>
  <si>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</si>
  <si>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</si>
  <si>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</si>
  <si>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</si>
  <si>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</si>
  <si>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</si>
  <si>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</si>
  <si>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</si>
  <si>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</si>
  <si>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</si>
  <si>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</si>
  <si>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</si>
  <si>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</si>
  <si>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</si>
  <si>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</si>
  <si>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</si>
  <si>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</si>
  <si>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</si>
  <si>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</si>
  <si>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</si>
  <si>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</si>
  <si>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</si>
  <si>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</si>
  <si>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</si>
  <si>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</si>
  <si>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</si>
  <si>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</si>
  <si>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</si>
  <si>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</si>
  <si>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</si>
  <si>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</si>
  <si>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</si>
  <si>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</si>
  <si>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</si>
  <si>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</si>
  <si>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</si>
  <si>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</si>
  <si>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</si>
  <si>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</si>
  <si>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</si>
  <si>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</si>
  <si>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</si>
  <si>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</si>
  <si>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</si>
  <si>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</si>
  <si>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</si>
  <si>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</si>
  <si>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</si>
  <si>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</si>
  <si>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</si>
  <si>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</si>
  <si>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</si>
  <si>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</si>
  <si>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</si>
  <si>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</si>
  <si>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</si>
  <si>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</si>
  <si>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</si>
  <si>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</si>
  <si>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</si>
  <si>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</si>
  <si>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</si>
  <si>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</si>
  <si>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</si>
  <si>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</si>
  <si>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</si>
  <si>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</si>
  <si>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</si>
  <si>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</si>
  <si>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</si>
  <si>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</si>
  <si>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</si>
  <si>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</si>
  <si>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</si>
  <si>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</si>
  <si>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</si>
  <si>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</si>
  <si>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</si>
  <si>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</si>
  <si>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</si>
  <si>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</si>
  <si>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</si>
  <si>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</si>
  <si>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</si>
  <si>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</si>
  <si>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</si>
  <si>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</si>
  <si>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</si>
  <si>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</si>
  <si>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</si>
  <si>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</si>
  <si>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</si>
  <si>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</si>
  <si>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</si>
  <si>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</si>
  <si>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</si>
  <si>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</si>
  <si>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</si>
  <si>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</si>
  <si>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</si>
  <si>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</si>
  <si>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</si>
  <si>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</si>
  <si>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</si>
  <si>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</si>
  <si>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</si>
  <si>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</si>
  <si>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</si>
  <si>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</si>
  <si>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</si>
  <si>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</si>
  <si>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</si>
  <si>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</si>
  <si>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</si>
  <si>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</si>
  <si>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</si>
  <si>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</si>
  <si>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</si>
  <si>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</si>
  <si>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</si>
  <si>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</si>
  <si>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</si>
  <si>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</si>
  <si>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</si>
  <si>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</si>
  <si>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</si>
  <si>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</si>
  <si>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</si>
  <si>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</si>
  <si>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</si>
  <si>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</si>
  <si>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</si>
  <si>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</si>
  <si>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</si>
  <si>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</si>
  <si>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</si>
  <si>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</si>
  <si>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</si>
  <si>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</si>
  <si>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</si>
  <si>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</si>
  <si>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</si>
  <si>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</si>
  <si>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</si>
  <si>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</si>
  <si>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</si>
  <si>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</si>
  <si>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</si>
  <si>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</si>
  <si>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</si>
  <si>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</si>
  <si>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</si>
  <si>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</si>
  <si>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</si>
  <si>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</si>
  <si>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</si>
  <si>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</si>
  <si>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</si>
  <si>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</si>
  <si>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</si>
  <si>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</si>
  <si>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</si>
  <si>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</si>
  <si>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</si>
  <si>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</si>
  <si>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</si>
  <si>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</si>
  <si>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</si>
  <si>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</si>
  <si>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</si>
  <si>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</si>
  <si>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</si>
  <si>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</si>
  <si>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</si>
  <si>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</si>
  <si>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</si>
  <si>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</si>
  <si>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</si>
  <si>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</si>
  <si>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</si>
  <si>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</si>
  <si>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</si>
  <si>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</si>
  <si>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</si>
  <si>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</si>
  <si>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</si>
  <si>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</si>
  <si>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</si>
  <si>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</si>
  <si>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</si>
  <si>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</si>
  <si>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</si>
  <si>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</si>
  <si>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</si>
  <si>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</si>
  <si>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</si>
  <si>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</si>
  <si>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</si>
  <si>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</si>
  <si>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</si>
  <si>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</si>
  <si>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</si>
  <si>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</si>
  <si>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</si>
  <si>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</si>
  <si>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</si>
  <si>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</si>
  <si>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</si>
  <si>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</si>
  <si>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</si>
  <si>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</si>
  <si>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</si>
  <si>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</si>
  <si>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</si>
  <si>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</si>
  <si>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</si>
  <si>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</si>
  <si>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</si>
  <si>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</si>
  <si>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</si>
  <si>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</si>
  <si>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</si>
  <si>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</si>
  <si>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</si>
  <si>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</si>
  <si>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</si>
  <si>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</si>
  <si>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</si>
  <si>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</si>
  <si>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</si>
  <si>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</si>
  <si>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</si>
  <si>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</si>
  <si>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</si>
  <si>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</si>
  <si>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</si>
  <si>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</si>
  <si>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</si>
  <si>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</si>
  <si>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</si>
  <si>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</si>
  <si>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</si>
  <si>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</si>
  <si>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</si>
  <si>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</si>
  <si>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</si>
  <si>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</si>
  <si>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</si>
  <si>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</si>
  <si>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</si>
  <si>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</si>
  <si>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</si>
  <si>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</si>
  <si>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</si>
  <si>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</si>
  <si>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</si>
  <si>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</si>
  <si>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</si>
  <si>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</si>
  <si>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</si>
  <si>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</si>
  <si>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</si>
  <si>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</si>
  <si>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</si>
  <si>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</si>
  <si>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</si>
  <si>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</si>
  <si>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</si>
  <si>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</si>
  <si>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</si>
  <si>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</si>
  <si>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</si>
  <si>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</si>
  <si>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</si>
  <si>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</si>
  <si>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</si>
  <si>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</si>
  <si>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</si>
  <si>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</si>
  <si>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</si>
  <si>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</si>
  <si>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</si>
  <si>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</si>
  <si>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</si>
  <si>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</si>
  <si>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</si>
  <si>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</si>
  <si>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</si>
  <si>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</si>
  <si>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</si>
  <si>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</si>
  <si>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</si>
  <si>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</si>
  <si>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</si>
  <si>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</si>
  <si>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</si>
  <si>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</si>
  <si>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</si>
  <si>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</si>
  <si>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</si>
  <si>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</si>
  <si>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</si>
  <si>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</si>
  <si>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</si>
  <si>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</si>
  <si>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</si>
  <si>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</si>
  <si>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</si>
  <si>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</si>
  <si>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</si>
  <si>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</si>
  <si>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</si>
  <si>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</si>
  <si>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</si>
  <si>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</si>
  <si>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</si>
  <si>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</si>
  <si>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</si>
  <si>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</si>
  <si>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</si>
  <si>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</si>
  <si>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</si>
  <si>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</si>
  <si>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</si>
  <si>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</si>
  <si>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</si>
  <si>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</si>
  <si>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</si>
  <si>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</si>
  <si>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</si>
  <si>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</si>
  <si>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</si>
  <si>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</si>
  <si>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</si>
  <si>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</si>
  <si>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</si>
  <si>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</si>
  <si>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</si>
  <si>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</si>
  <si>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</si>
  <si>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</si>
  <si>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</si>
  <si>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</si>
  <si>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</si>
  <si>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</si>
  <si>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</si>
  <si>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</si>
  <si>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</si>
  <si>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</si>
  <si>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</si>
  <si>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</si>
  <si>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</si>
  <si>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</si>
  <si>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</si>
  <si>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</si>
  <si>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</si>
  <si>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</si>
  <si>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</si>
  <si>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</si>
  <si>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</si>
  <si>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</si>
  <si>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</si>
  <si>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</si>
  <si>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</si>
  <si>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</si>
  <si>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</si>
  <si>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</si>
  <si>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</si>
  <si>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</si>
  <si>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</si>
  <si>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</si>
  <si>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</si>
  <si>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</si>
  <si>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</si>
  <si>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</si>
  <si>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</si>
  <si>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</si>
  <si>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</si>
  <si>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</si>
  <si>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</si>
  <si>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</si>
  <si>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</si>
  <si>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</si>
  <si>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</si>
  <si>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</si>
  <si>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</si>
  <si>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</si>
  <si>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</si>
  <si>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</si>
  <si>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</si>
  <si>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</si>
  <si>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</si>
  <si>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</si>
  <si>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</si>
  <si>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</si>
  <si>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</si>
  <si>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</si>
  <si>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</si>
  <si>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</si>
  <si>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</si>
  <si>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</si>
  <si>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</si>
  <si>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</si>
  <si>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</si>
  <si>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</si>
  <si>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</si>
  <si>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</si>
  <si>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</si>
  <si>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</si>
  <si>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</si>
  <si>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</si>
  <si>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</si>
  <si>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</si>
  <si>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</si>
  <si>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</si>
  <si>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</si>
  <si>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</si>
  <si>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</si>
  <si>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</si>
  <si>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</si>
  <si>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</si>
  <si>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</si>
  <si>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</si>
  <si>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</si>
  <si>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</si>
  <si>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</si>
  <si>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</si>
  <si>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</si>
  <si>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</si>
  <si>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</si>
  <si>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</si>
  <si>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</si>
  <si>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</si>
  <si>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</si>
  <si>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</si>
  <si>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</si>
  <si>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</si>
  <si>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</si>
  <si>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</si>
  <si>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</si>
  <si>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</si>
  <si>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</si>
  <si>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</si>
  <si>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</si>
  <si>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</si>
  <si>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</si>
  <si>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</si>
  <si>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</si>
  <si>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</si>
  <si>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</si>
  <si>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</si>
  <si>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</si>
  <si>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</si>
  <si>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</si>
  <si>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</si>
  <si>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</si>
  <si>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</si>
  <si>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</si>
  <si>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</si>
  <si>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</si>
  <si>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</si>
  <si>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</si>
  <si>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</si>
  <si>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</si>
  <si>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</si>
  <si>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</si>
  <si>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</si>
  <si>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</si>
  <si>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</si>
  <si>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</si>
  <si>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</si>
  <si>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</si>
  <si>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</si>
  <si>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</si>
  <si>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</si>
  <si>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</si>
  <si>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</si>
  <si>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</si>
  <si>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</si>
  <si>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</si>
  <si>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</si>
  <si>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</si>
  <si>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</si>
  <si>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</si>
  <si>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</si>
  <si>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</si>
  <si>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</si>
  <si>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</si>
  <si>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</si>
  <si>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</si>
  <si>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</si>
  <si>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</si>
  <si>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</si>
  <si>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</si>
  <si>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</si>
  <si>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</si>
  <si>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</si>
  <si>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</si>
  <si>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</si>
  <si>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</si>
  <si>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</si>
  <si>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</si>
  <si>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</si>
  <si>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</si>
  <si>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</si>
  <si>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</si>
  <si>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</si>
  <si>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</si>
  <si>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</si>
  <si>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</si>
  <si>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</si>
  <si>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</si>
  <si>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</si>
  <si>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</si>
  <si>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</si>
  <si>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</si>
  <si>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</si>
  <si>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</si>
  <si>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</si>
  <si>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</si>
  <si>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</si>
  <si>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</si>
  <si>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</si>
  <si>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</si>
  <si>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</si>
  <si>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</si>
  <si>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</si>
  <si>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</si>
  <si>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</si>
  <si>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</si>
  <si>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</si>
  <si>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</si>
  <si>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</si>
  <si>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</si>
  <si>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</si>
  <si>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</si>
  <si>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</si>
  <si>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</si>
  <si>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</si>
  <si>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</si>
  <si>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</si>
  <si>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</si>
  <si>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</si>
  <si>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</si>
  <si>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</si>
  <si>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</si>
  <si>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</si>
  <si>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</si>
  <si>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</si>
  <si>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</si>
  <si>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</si>
  <si>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</si>
  <si>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</si>
  <si>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</si>
  <si>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</si>
  <si>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</si>
  <si>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</si>
  <si>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</si>
  <si>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</si>
  <si>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</si>
  <si>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</si>
  <si>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</si>
  <si>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</si>
  <si>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</si>
  <si>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</si>
  <si>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</si>
  <si>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</si>
  <si>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</si>
  <si>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</si>
  <si>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</si>
  <si>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</si>
  <si>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</si>
  <si>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</si>
  <si>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</si>
  <si>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</si>
  <si>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</si>
  <si>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</si>
  <si>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</si>
  <si>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</si>
  <si>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</si>
  <si>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</si>
  <si>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</si>
  <si>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</si>
  <si>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</si>
  <si>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</si>
  <si>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</si>
  <si>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</si>
  <si>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</si>
  <si>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</si>
  <si>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</si>
  <si>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</si>
  <si>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</si>
  <si>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</si>
  <si>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</si>
  <si>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</si>
  <si>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</si>
  <si>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</si>
  <si>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</si>
  <si>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</si>
  <si>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</si>
  <si>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</si>
  <si>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</si>
  <si>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</si>
  <si>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</si>
  <si>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</si>
  <si>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</si>
  <si>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</si>
  <si>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</si>
  <si>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</si>
  <si>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</si>
  <si>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</si>
  <si>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</si>
  <si>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</si>
  <si>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</si>
  <si>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</si>
  <si>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</si>
  <si>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</si>
  <si>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</si>
  <si>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</si>
  <si>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</si>
  <si>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</si>
  <si>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</si>
  <si>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</si>
  <si>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</si>
  <si>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</si>
  <si>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</si>
  <si>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</si>
  <si>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</si>
  <si>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</si>
  <si>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</si>
  <si>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</si>
  <si>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</si>
  <si>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</si>
  <si>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</si>
  <si>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</si>
  <si>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</si>
  <si>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</si>
  <si>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</si>
  <si>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</si>
  <si>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</si>
  <si>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</si>
  <si>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</si>
  <si>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</si>
  <si>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</si>
  <si>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</si>
  <si>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</si>
  <si>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</si>
  <si>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</si>
  <si>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</si>
  <si>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</si>
  <si>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</si>
  <si>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</si>
  <si>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</si>
  <si>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</si>
  <si>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</si>
  <si>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</si>
  <si>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</si>
  <si>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</si>
  <si>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</si>
  <si>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</si>
  <si>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</si>
  <si>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</si>
  <si>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</si>
  <si>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</si>
  <si>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</si>
  <si>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</si>
  <si>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</si>
  <si>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</si>
  <si>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</si>
  <si>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</si>
  <si>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</si>
  <si>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</si>
  <si>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</si>
  <si>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</si>
  <si>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</si>
  <si>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</si>
  <si>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</si>
  <si>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</si>
  <si>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</si>
  <si>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</si>
  <si>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</si>
  <si>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</si>
  <si>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</si>
  <si>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</si>
  <si>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</si>
  <si>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</si>
  <si>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</si>
  <si>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</si>
  <si>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</si>
  <si>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</si>
  <si>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</si>
  <si>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</si>
  <si>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</si>
  <si>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</si>
  <si>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</si>
  <si>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</si>
  <si>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</si>
  <si>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</si>
  <si>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</si>
  <si>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</si>
  <si>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</si>
  <si>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</si>
  <si>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</si>
  <si>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</si>
  <si>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</si>
  <si>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</si>
  <si>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</si>
  <si>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</si>
  <si>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</si>
  <si>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</si>
  <si>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</si>
  <si>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</si>
  <si>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</si>
  <si>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</si>
  <si>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</si>
  <si>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</si>
  <si>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</si>
  <si>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</si>
  <si>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</si>
  <si>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</si>
  <si>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</si>
  <si>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</si>
  <si>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</si>
  <si>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</si>
  <si>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</si>
  <si>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</si>
  <si>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</si>
  <si>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</si>
  <si>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</si>
  <si>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</si>
  <si>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</si>
  <si>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</si>
  <si>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</si>
  <si>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</si>
  <si>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</si>
  <si>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</si>
  <si>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</si>
  <si>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</si>
  <si>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</si>
  <si>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</si>
  <si>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</si>
  <si>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</si>
  <si>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</si>
  <si>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</si>
  <si>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</si>
  <si>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</si>
  <si>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</si>
  <si>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</si>
  <si>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</si>
  <si>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</si>
  <si>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</si>
  <si>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</si>
  <si>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</si>
  <si>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</si>
  <si>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</si>
  <si>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</si>
  <si>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</si>
  <si>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</si>
  <si>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</si>
  <si>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</si>
  <si>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</si>
  <si>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</si>
  <si>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</si>
  <si>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</si>
  <si>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</si>
  <si>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</si>
  <si>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</si>
  <si>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</si>
  <si>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</si>
  <si>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</si>
  <si>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</si>
  <si>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</si>
  <si>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</si>
  <si>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</si>
  <si>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</si>
  <si>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</si>
  <si>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</si>
  <si>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</si>
  <si>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</si>
  <si>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</si>
  <si>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</si>
  <si>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</si>
  <si>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</si>
  <si>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</si>
  <si>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</si>
  <si>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</si>
  <si>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</si>
  <si>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</si>
  <si>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</si>
  <si>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</si>
  <si>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</si>
  <si>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</si>
  <si>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</si>
  <si>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</si>
  <si>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</si>
  <si>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</si>
  <si>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</si>
  <si>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</si>
  <si>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</si>
  <si>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</si>
  <si>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</si>
  <si>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</si>
  <si>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</si>
  <si>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</si>
  <si>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</si>
  <si>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</si>
  <si>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</si>
  <si>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</si>
  <si>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</si>
  <si>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</si>
  <si>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</si>
  <si>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</si>
  <si>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</si>
  <si>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</si>
  <si>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</si>
  <si>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</si>
  <si>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</si>
  <si>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</si>
  <si>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</si>
  <si>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</si>
  <si>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</si>
  <si>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</si>
  <si>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</si>
  <si>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</si>
  <si>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</si>
  <si>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</si>
  <si>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</si>
  <si>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</si>
  <si>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</si>
  <si>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</si>
  <si>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</si>
  <si>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</si>
  <si>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</si>
  <si>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</si>
  <si>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</si>
  <si>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</si>
  <si>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</si>
  <si>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</si>
  <si>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</si>
  <si>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</si>
  <si>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</si>
  <si>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</si>
  <si>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</si>
  <si>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</si>
  <si>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</si>
  <si>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</si>
  <si>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</si>
  <si>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</si>
  <si>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</si>
  <si>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</si>
  <si>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</si>
  <si>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</si>
  <si>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</si>
  <si>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</si>
  <si>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</si>
  <si>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</si>
  <si>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</si>
  <si>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</si>
  <si>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</si>
  <si>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</si>
  <si>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</si>
  <si>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</si>
  <si>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</si>
  <si>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</si>
  <si>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</si>
  <si>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</si>
  <si>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</si>
  <si>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</si>
  <si>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</si>
  <si>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</si>
  <si>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</si>
  <si>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</si>
  <si>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</si>
  <si>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</si>
  <si>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</si>
  <si>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</si>
  <si>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</si>
  <si>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</si>
  <si>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</si>
  <si>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</si>
  <si>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</si>
  <si>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</si>
  <si>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</si>
  <si>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</si>
  <si>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</si>
  <si>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</si>
  <si>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</si>
  <si>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</si>
  <si>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</si>
  <si>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</si>
  <si>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</si>
  <si>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</si>
  <si>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</si>
  <si>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</si>
  <si>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</si>
  <si>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</si>
  <si>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</si>
  <si>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</si>
  <si>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</si>
  <si>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</si>
  <si>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</si>
  <si>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</si>
  <si>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</si>
  <si>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</si>
  <si>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</si>
  <si>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</si>
  <si>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</si>
  <si>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</si>
  <si>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</si>
  <si>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</si>
  <si>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</si>
  <si>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</si>
  <si>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</si>
  <si>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</si>
  <si>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</si>
  <si>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</si>
  <si>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</si>
  <si>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</si>
  <si>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</si>
  <si>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</si>
  <si>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</si>
  <si>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</si>
  <si>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</si>
  <si>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</si>
  <si>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</si>
  <si>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</si>
  <si>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</si>
  <si>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</si>
  <si>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</si>
  <si>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</si>
  <si>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</si>
  <si>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</si>
  <si>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</si>
  <si>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</si>
  <si>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</si>
  <si>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</si>
  <si>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</si>
  <si>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</si>
  <si>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</si>
  <si>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</si>
  <si>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</si>
  <si>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</si>
  <si>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</si>
  <si>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</si>
  <si>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</si>
  <si>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</si>
  <si>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</si>
  <si>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</si>
  <si>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</si>
  <si>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</si>
  <si>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</si>
  <si>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</si>
  <si>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</si>
  <si>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</si>
  <si>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</si>
  <si>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</si>
  <si>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</si>
  <si>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</si>
  <si>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</si>
  <si>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</si>
  <si>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</si>
  <si>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</si>
  <si>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</si>
  <si>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</si>
  <si>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</si>
  <si>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</si>
  <si>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</si>
  <si>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</si>
  <si>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</si>
  <si>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</si>
  <si>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</si>
  <si>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</si>
  <si>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</si>
  <si>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</si>
  <si>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</si>
  <si>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</si>
  <si>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</si>
  <si>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</si>
  <si>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</si>
  <si>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</si>
  <si>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</si>
  <si>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</si>
  <si>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</si>
  <si>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</si>
  <si>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</si>
  <si>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</si>
  <si>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</si>
  <si>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</si>
  <si>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</si>
  <si>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</si>
  <si>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</si>
  <si>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</si>
  <si>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</si>
  <si>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</si>
  <si>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</si>
  <si>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</si>
  <si>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</si>
  <si>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</si>
  <si>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</si>
  <si>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</si>
  <si>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</si>
  <si>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</si>
  <si>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</si>
  <si>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</si>
  <si>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</si>
  <si>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</si>
  <si>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</si>
  <si>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</si>
  <si>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</si>
  <si>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</si>
  <si>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</si>
  <si>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</si>
  <si>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</si>
  <si>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</si>
  <si>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</si>
  <si>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</si>
  <si>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</si>
  <si>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</si>
  <si>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</si>
  <si>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</si>
  <si>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</si>
  <si>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</si>
  <si>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</si>
  <si>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</si>
  <si>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</si>
  <si>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</si>
  <si>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</si>
  <si>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</si>
  <si>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</si>
  <si>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</si>
  <si>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</si>
  <si>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</si>
  <si>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</si>
  <si>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</si>
  <si>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</si>
  <si>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</si>
  <si>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</si>
  <si>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</si>
  <si>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</si>
  <si>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</si>
  <si>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</si>
  <si>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</si>
  <si>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</si>
  <si>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</si>
  <si>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</si>
  <si>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</si>
  <si>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</si>
  <si>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</si>
  <si>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</si>
  <si>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</si>
  <si>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</si>
  <si>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</si>
  <si>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</si>
  <si>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</si>
  <si>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</si>
  <si>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</si>
  <si>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</si>
  <si>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</si>
  <si>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</si>
  <si>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</si>
  <si>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</si>
  <si>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</si>
  <si>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</si>
  <si>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</si>
  <si>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</si>
  <si>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</si>
  <si>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</si>
  <si>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</si>
  <si>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</si>
  <si>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</si>
  <si>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</si>
  <si>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</si>
  <si>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</si>
  <si>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</si>
  <si>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</si>
  <si>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</si>
  <si>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</si>
  <si>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</si>
  <si>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</si>
  <si>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</si>
  <si>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</si>
  <si>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</si>
  <si>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</si>
  <si>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</si>
  <si>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</si>
  <si>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</si>
  <si>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</si>
  <si>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</si>
  <si>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</si>
  <si>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</si>
  <si>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</si>
  <si>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</si>
  <si>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</si>
  <si>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</si>
  <si>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</si>
  <si>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</si>
  <si>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</si>
  <si>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</si>
  <si>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</si>
  <si>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</si>
  <si>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</si>
  <si>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</si>
  <si>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</si>
  <si>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</si>
  <si>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</si>
  <si>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</si>
  <si>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</si>
  <si>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</si>
  <si>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</si>
  <si>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</si>
  <si>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</si>
  <si>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</si>
  <si>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</si>
  <si>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</si>
  <si>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</si>
  <si>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</si>
  <si>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</si>
  <si>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</si>
  <si>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</si>
  <si>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</si>
  <si>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</si>
  <si>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</si>
  <si>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</si>
  <si>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</si>
  <si>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</si>
  <si>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</si>
  <si>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</si>
  <si>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</si>
  <si>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</si>
  <si>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</si>
  <si>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</si>
  <si>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</si>
  <si>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</si>
  <si>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</si>
  <si>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</si>
  <si>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</si>
  <si>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</si>
  <si>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</si>
  <si>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</si>
  <si>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</si>
  <si>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</si>
  <si>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</si>
  <si>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</si>
  <si>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</si>
  <si>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</si>
  <si>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</si>
  <si>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</si>
  <si>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</si>
  <si>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</si>
  <si>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</si>
  <si>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</si>
  <si>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</si>
  <si>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</si>
  <si>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</si>
  <si>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</si>
  <si>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</si>
  <si>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</si>
  <si>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</si>
  <si>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</si>
  <si>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</si>
  <si>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</si>
  <si>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</si>
  <si>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</si>
  <si>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</si>
  <si>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</si>
  <si>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</si>
  <si>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</si>
  <si>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</si>
  <si>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</si>
  <si>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</si>
  <si>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</si>
  <si>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</si>
  <si>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</si>
  <si>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</si>
  <si>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</si>
  <si>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</si>
  <si>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</si>
  <si>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</si>
  <si>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</si>
  <si>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</si>
  <si>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</si>
  <si>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</si>
  <si>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</si>
  <si>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</si>
  <si>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</si>
  <si>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</si>
  <si>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</si>
  <si>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</si>
  <si>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</si>
  <si>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</si>
  <si>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</si>
  <si>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</si>
  <si>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</si>
  <si>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</si>
  <si>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</si>
  <si>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</si>
  <si>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</si>
  <si>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</si>
  <si>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</si>
  <si>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</si>
  <si>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</si>
  <si>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</si>
  <si>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</si>
  <si>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</si>
  <si>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</si>
  <si>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</si>
  <si>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</si>
  <si>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</si>
  <si>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</si>
  <si>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</si>
  <si>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</si>
  <si>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</si>
  <si>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</si>
  <si>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</si>
  <si>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</si>
  <si>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</si>
  <si>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</si>
  <si>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</si>
  <si>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</si>
  <si>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</si>
  <si>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</si>
  <si>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</si>
  <si>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</si>
  <si>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</si>
  <si>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</si>
  <si>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</si>
  <si>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</si>
  <si>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</si>
  <si>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</si>
  <si>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</si>
  <si>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</si>
  <si>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</si>
  <si>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</si>
  <si>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</si>
  <si>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</si>
  <si>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</si>
  <si>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</si>
  <si>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</si>
  <si>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</si>
  <si>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</si>
  <si>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</si>
  <si>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</si>
  <si>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</si>
  <si>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</si>
  <si>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</si>
  <si>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</si>
  <si>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</si>
  <si>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</si>
  <si>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</si>
  <si>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</si>
  <si>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</si>
  <si>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</si>
  <si>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</si>
  <si>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</si>
  <si>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</si>
  <si>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</si>
  <si>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</si>
  <si>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</si>
  <si>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</si>
  <si>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</si>
  <si>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</si>
  <si>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</si>
  <si>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</si>
  <si>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</si>
  <si>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</si>
  <si>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</si>
  <si>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</si>
  <si>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</si>
  <si>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</si>
  <si>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</si>
  <si>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</si>
  <si>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</si>
  <si>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</si>
  <si>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</si>
  <si>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</si>
  <si>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</si>
  <si>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</si>
  <si>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</si>
  <si>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</si>
  <si>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</si>
  <si>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</si>
  <si>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</si>
  <si>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</si>
  <si>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</si>
  <si>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</si>
  <si>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</si>
  <si>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</si>
  <si>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</si>
  <si>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</si>
  <si>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</si>
  <si>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</si>
  <si>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</si>
  <si>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</si>
  <si>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</si>
  <si>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</si>
  <si>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</si>
  <si>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</si>
  <si>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</si>
  <si>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</si>
  <si>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</si>
  <si>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</si>
  <si>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</si>
  <si>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</si>
  <si>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</si>
  <si>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</si>
  <si>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</si>
  <si>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</si>
  <si>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</si>
  <si>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</si>
  <si>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</si>
  <si>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</si>
  <si>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</si>
  <si>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</si>
  <si>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</si>
  <si>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</si>
  <si>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</si>
  <si>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</si>
  <si>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</si>
  <si>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</si>
  <si>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</si>
  <si>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</si>
  <si>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</si>
  <si>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</si>
  <si>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</si>
  <si>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</si>
  <si>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</si>
  <si>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</si>
  <si>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</si>
  <si>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</si>
  <si>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</si>
  <si>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</si>
  <si>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</si>
  <si>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</si>
  <si>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</si>
  <si>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</si>
  <si>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</si>
  <si>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</si>
  <si>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</si>
  <si>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</si>
  <si>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</si>
  <si>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</si>
  <si>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</si>
  <si>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</si>
  <si>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</si>
  <si>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</si>
  <si>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</si>
  <si>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</si>
  <si>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</si>
  <si>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</si>
  <si>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</si>
  <si>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</si>
  <si>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</si>
  <si>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</si>
  <si>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</si>
  <si>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</si>
  <si>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</si>
  <si>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</si>
  <si>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</si>
  <si>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</si>
  <si>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</si>
  <si>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</si>
  <si>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</si>
  <si>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</si>
  <si>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</si>
  <si>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</si>
  <si>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</si>
  <si>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</si>
  <si>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</si>
  <si>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</si>
  <si>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</si>
  <si>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</si>
  <si>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</si>
  <si>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</si>
  <si>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</si>
  <si>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</si>
  <si>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</si>
  <si>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</si>
  <si>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</si>
  <si>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</si>
  <si>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</si>
  <si>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</si>
  <si>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</si>
  <si>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</si>
  <si>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</si>
  <si>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</si>
  <si>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</si>
  <si>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</si>
  <si>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</si>
  <si>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</si>
  <si>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</si>
  <si>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</si>
  <si>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</si>
  <si>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</si>
  <si>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</si>
  <si>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</si>
  <si>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</si>
  <si>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</si>
  <si>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</si>
  <si>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</si>
  <si>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</si>
  <si>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</si>
  <si>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</si>
  <si>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</si>
  <si>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</si>
  <si>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</si>
  <si>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</si>
  <si>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</si>
  <si>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</si>
  <si>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</si>
  <si>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</si>
  <si>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</si>
  <si>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</si>
  <si>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</si>
  <si>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</si>
  <si>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</si>
  <si>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</si>
  <si>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</si>
  <si>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</si>
  <si>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</si>
  <si>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</si>
  <si>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</si>
  <si>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</si>
  <si>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</si>
  <si>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</si>
  <si>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</si>
  <si>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</si>
  <si>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</si>
  <si>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</si>
  <si>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</si>
  <si>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</si>
  <si>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</si>
  <si>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</si>
  <si>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</si>
  <si>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</si>
  <si>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</si>
  <si>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</si>
  <si>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</si>
  <si>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</si>
  <si>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</si>
  <si>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</si>
  <si>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</si>
  <si>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</si>
  <si>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</si>
  <si>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</si>
  <si>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</si>
  <si>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</si>
  <si>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</si>
  <si>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</si>
  <si>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</si>
  <si>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</si>
  <si>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</si>
  <si>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</si>
  <si>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</si>
  <si>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</si>
  <si>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</si>
  <si>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</si>
  <si>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</si>
  <si>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</si>
  <si>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</si>
  <si>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</si>
  <si>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</si>
  <si>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</si>
  <si>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</si>
  <si>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</si>
  <si>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</si>
  <si>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</si>
  <si>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</si>
  <si>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</si>
  <si>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</si>
  <si>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</si>
  <si>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</si>
  <si>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</si>
  <si>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</si>
  <si>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</si>
  <si>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</si>
  <si>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</si>
  <si>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</si>
  <si>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</si>
  <si>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</si>
  <si>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</si>
  <si>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</si>
  <si>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</si>
  <si>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</si>
  <si>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</si>
  <si>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</si>
  <si>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</si>
  <si>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</si>
  <si>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</si>
  <si>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</si>
  <si>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</si>
  <si>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</si>
  <si>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</si>
  <si>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</si>
  <si>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</si>
  <si>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</si>
  <si>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</si>
  <si>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</si>
  <si>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</si>
  <si>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</si>
  <si>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</si>
  <si>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</si>
  <si>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</si>
  <si>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</si>
  <si>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</si>
  <si>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</si>
  <si>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</si>
  <si>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</si>
  <si>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</si>
  <si>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</si>
  <si>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</si>
  <si>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</si>
  <si>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</si>
  <si>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</si>
  <si>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</si>
  <si>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</si>
  <si>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</si>
  <si>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</si>
  <si>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</si>
  <si>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</si>
  <si>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</si>
  <si>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</si>
  <si>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</si>
  <si>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</si>
  <si>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</si>
  <si>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</si>
  <si>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</si>
  <si>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</si>
  <si>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</si>
  <si>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</si>
  <si>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</si>
  <si>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</si>
  <si>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</si>
  <si>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</si>
  <si>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</si>
  <si>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</si>
  <si>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</si>
  <si>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</si>
  <si>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</si>
  <si>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</si>
  <si>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</si>
  <si>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</si>
  <si>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</si>
  <si>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</si>
  <si>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</si>
  <si>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</si>
  <si>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</si>
  <si>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</si>
  <si>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</si>
  <si>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</si>
  <si>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</si>
  <si>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</si>
  <si>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</si>
  <si>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</si>
  <si>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</si>
  <si>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</si>
  <si>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</si>
  <si>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</si>
  <si>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</si>
  <si>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</si>
  <si>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</si>
  <si>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</si>
  <si>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</si>
  <si>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</si>
  <si>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</si>
  <si>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</si>
  <si>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</si>
  <si>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</si>
  <si>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</si>
  <si>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</si>
  <si>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</si>
  <si>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</si>
  <si>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</si>
  <si>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</si>
  <si>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</si>
  <si>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</si>
  <si>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</si>
  <si>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</si>
  <si>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</si>
  <si>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</si>
  <si>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</si>
  <si>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</si>
  <si>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</si>
  <si>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</si>
  <si>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</si>
  <si>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</si>
  <si>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</si>
  <si>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</si>
  <si>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</si>
  <si>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</si>
  <si>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</si>
  <si>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</si>
  <si>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</si>
  <si>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</si>
  <si>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</si>
  <si>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</si>
  <si>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</si>
  <si>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</si>
  <si>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</si>
  <si>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</si>
  <si>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</si>
  <si>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</si>
  <si>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</si>
  <si>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</si>
  <si>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</si>
  <si>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</si>
  <si>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</si>
  <si>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</si>
  <si>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</si>
  <si>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</si>
  <si>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</si>
  <si>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</si>
  <si>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</si>
  <si>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</si>
  <si>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</si>
  <si>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</si>
  <si>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</si>
  <si>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</si>
  <si>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</si>
  <si>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</si>
  <si>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</si>
  <si>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</si>
  <si>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</si>
  <si>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</si>
  <si>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</si>
  <si>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</si>
  <si>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</si>
  <si>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</si>
  <si>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</si>
  <si>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</si>
  <si>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</si>
  <si>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</si>
  <si>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</si>
  <si>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</si>
  <si>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</si>
  <si>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</si>
  <si>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</si>
  <si>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</si>
  <si>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</si>
  <si>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</si>
  <si>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</si>
  <si>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</si>
  <si>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</si>
  <si>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</si>
  <si>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</si>
  <si>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</si>
  <si>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</si>
  <si>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</si>
  <si>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</si>
  <si>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</si>
  <si>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</si>
  <si>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</si>
  <si>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</si>
  <si>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</si>
  <si>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</si>
  <si>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</si>
  <si>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</si>
  <si>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</si>
  <si>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</si>
  <si>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</si>
  <si>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</si>
  <si>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</si>
  <si>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</si>
  <si>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</si>
  <si>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</si>
  <si>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</si>
  <si>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</si>
  <si>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</si>
  <si>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</si>
  <si>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</si>
  <si>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</si>
  <si>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</si>
  <si>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</si>
  <si>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</si>
  <si>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</si>
  <si>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</si>
  <si>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</si>
  <si>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</si>
  <si>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</si>
  <si>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</si>
  <si>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</si>
  <si>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</si>
  <si>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</si>
  <si>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</si>
  <si>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</si>
  <si>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</si>
  <si>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</si>
  <si>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</si>
  <si>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</si>
  <si>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</si>
  <si>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</si>
  <si>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</si>
  <si>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</si>
  <si>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</si>
  <si>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</si>
  <si>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</si>
  <si>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</si>
  <si>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</si>
  <si>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</si>
  <si>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</si>
  <si>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</si>
  <si>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</si>
  <si>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</si>
  <si>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</si>
  <si>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</si>
  <si>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</si>
  <si>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</si>
  <si>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</si>
  <si>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</si>
  <si>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</si>
  <si>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</si>
  <si>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</si>
  <si>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</si>
  <si>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</si>
  <si>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</si>
  <si>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</si>
  <si>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</si>
  <si>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</si>
  <si>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</si>
  <si>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</si>
  <si>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</si>
  <si>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</si>
  <si>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</si>
  <si>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</si>
  <si>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</si>
  <si>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</si>
  <si>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</si>
  <si>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</si>
  <si>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</si>
  <si>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</si>
  <si>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</si>
  <si>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</si>
  <si>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</si>
  <si>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</si>
  <si>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</si>
  <si>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</si>
  <si>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</si>
  <si>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</si>
  <si>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</si>
  <si>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</si>
  <si>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</si>
  <si>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</si>
  <si>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</si>
  <si>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</si>
  <si>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</si>
  <si>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</si>
  <si>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</si>
  <si>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</si>
  <si>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</si>
  <si>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</si>
  <si>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</si>
  <si>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</si>
  <si>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</si>
  <si>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</si>
  <si>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</si>
  <si>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</si>
  <si>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</si>
  <si>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</si>
  <si>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</si>
  <si>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</si>
  <si>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</si>
  <si>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</si>
  <si>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</si>
  <si>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</si>
  <si>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</si>
  <si>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</si>
  <si>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</si>
  <si>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</si>
  <si>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</si>
  <si>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</si>
  <si>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</si>
  <si>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</si>
  <si>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</si>
  <si>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</si>
  <si>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</si>
  <si>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</si>
  <si>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</si>
  <si>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</si>
  <si>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</si>
  <si>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</si>
  <si>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</si>
  <si>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</si>
  <si>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</si>
  <si>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</si>
  <si>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</si>
  <si>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</si>
  <si>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</si>
  <si>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</si>
  <si>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</si>
  <si>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</si>
  <si>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</si>
  <si>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</si>
  <si>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</si>
  <si>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</si>
  <si>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</si>
  <si>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</si>
  <si>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</si>
  <si>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</si>
  <si>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</si>
  <si>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</si>
  <si>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</si>
  <si>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</si>
  <si>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</si>
  <si>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</si>
  <si>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</si>
  <si>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</si>
  <si>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</si>
  <si>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</si>
  <si>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</si>
  <si>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</si>
  <si>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</si>
  <si>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</si>
  <si>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</si>
  <si>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</si>
  <si>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</si>
  <si>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</si>
  <si>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</si>
  <si>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</si>
  <si>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</si>
  <si>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</si>
  <si>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</si>
  <si>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</si>
  <si>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</si>
  <si>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</si>
  <si>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</si>
  <si>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</si>
  <si>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</si>
  <si>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</si>
  <si>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</si>
  <si>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</si>
  <si>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</si>
  <si>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</si>
  <si>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</si>
  <si>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</si>
  <si>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</si>
  <si>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</si>
  <si>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</si>
  <si>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</si>
  <si>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</si>
  <si>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</si>
  <si>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</si>
  <si>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</si>
  <si>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</si>
  <si>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</si>
  <si>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</si>
  <si>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</si>
  <si>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</si>
  <si>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</si>
  <si>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</si>
  <si>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</si>
  <si>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</si>
  <si>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</si>
  <si>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</si>
  <si>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</si>
  <si>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</si>
  <si>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</si>
  <si>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</si>
  <si>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</si>
  <si>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</si>
  <si>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</si>
  <si>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</si>
  <si>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</si>
  <si>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</si>
  <si>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</si>
  <si>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</si>
  <si>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</si>
  <si>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</si>
  <si>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</si>
  <si>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</si>
  <si>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</si>
  <si>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</si>
  <si>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</si>
  <si>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</si>
  <si>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</si>
  <si>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</si>
  <si>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</si>
  <si>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</si>
  <si>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</si>
  <si>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</si>
  <si>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</si>
  <si>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</si>
  <si>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</si>
  <si>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</si>
  <si>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</si>
  <si>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</si>
  <si>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</si>
  <si>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</si>
  <si>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</si>
  <si>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</si>
  <si>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</si>
  <si>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</si>
  <si>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</si>
  <si>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</si>
  <si>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</si>
  <si>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</si>
  <si>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</si>
  <si>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</si>
  <si>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</si>
  <si>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</si>
  <si>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</si>
  <si>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</si>
  <si>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</si>
  <si>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</si>
  <si>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</si>
  <si>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</si>
  <si>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</si>
  <si>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</si>
  <si>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</si>
  <si>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</si>
  <si>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</si>
  <si>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</si>
  <si>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</si>
  <si>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</si>
  <si>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</si>
  <si>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</si>
  <si>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</si>
  <si>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</si>
  <si>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</si>
  <si>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</si>
  <si>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</si>
  <si>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</si>
  <si>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</si>
  <si>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</si>
  <si>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</si>
  <si>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</si>
  <si>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</si>
  <si>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</si>
  <si>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</si>
  <si>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</si>
  <si>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</si>
  <si>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</si>
  <si>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</si>
  <si>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</si>
  <si>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</si>
  <si>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</si>
  <si>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</si>
  <si>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</si>
  <si>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</si>
  <si>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</si>
  <si>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</si>
  <si>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</si>
  <si>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</si>
  <si>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</si>
  <si>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</si>
  <si>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</si>
  <si>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</si>
  <si>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</si>
  <si>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</si>
  <si>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</si>
  <si>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</si>
  <si>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</si>
  <si>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</si>
  <si>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</si>
  <si>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</si>
  <si>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</si>
  <si>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</si>
  <si>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</si>
  <si>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</si>
  <si>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</si>
  <si>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</si>
  <si>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</si>
  <si>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</si>
  <si>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</si>
  <si>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</si>
  <si>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</si>
  <si>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</si>
  <si>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</si>
  <si>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</si>
  <si>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</si>
  <si>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</si>
  <si>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</si>
  <si>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</si>
  <si>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</si>
  <si>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</si>
  <si>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</si>
  <si>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</si>
  <si>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</si>
  <si>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</si>
  <si>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</si>
  <si>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</si>
  <si>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</si>
  <si>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</si>
  <si>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</si>
  <si>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</si>
  <si>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</si>
  <si>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</si>
  <si>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</si>
  <si>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</si>
  <si>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</si>
  <si>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</si>
  <si>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</si>
  <si>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</si>
  <si>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</si>
  <si>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</si>
  <si>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</si>
  <si>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</si>
  <si>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</si>
  <si>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</si>
  <si>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</si>
  <si>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</si>
  <si>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</si>
  <si>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</si>
  <si>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</si>
  <si>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</si>
  <si>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</si>
  <si>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</si>
  <si>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</si>
  <si>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</si>
  <si>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</si>
  <si>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</si>
  <si>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</si>
  <si>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</si>
  <si>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</si>
  <si>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</si>
  <si>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</si>
  <si>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</si>
  <si>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</si>
  <si>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</si>
  <si>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</si>
  <si>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</si>
  <si>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</si>
  <si>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</si>
  <si>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</si>
  <si>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</si>
  <si>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</si>
  <si>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</si>
  <si>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</si>
  <si>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</si>
  <si>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</si>
  <si>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</si>
  <si>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</si>
  <si>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</si>
  <si>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</si>
  <si>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</si>
  <si>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</si>
  <si>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</si>
  <si>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</si>
  <si>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</si>
  <si>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</si>
  <si>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</si>
  <si>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</si>
  <si>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</si>
  <si>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</si>
  <si>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</si>
  <si>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</si>
  <si>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</si>
  <si>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</si>
  <si>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</si>
  <si>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</si>
  <si>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</si>
  <si>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</si>
  <si>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</si>
  <si>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</si>
  <si>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</si>
  <si>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</si>
  <si>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</si>
  <si>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</si>
  <si>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</si>
  <si>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</si>
  <si>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</si>
  <si>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</si>
  <si>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</si>
  <si>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</si>
  <si>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</si>
  <si>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</si>
  <si>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</si>
  <si>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</si>
  <si>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</si>
  <si>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</si>
  <si>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</si>
  <si>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</si>
  <si>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</si>
  <si>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</si>
  <si>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</si>
  <si>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</si>
  <si>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</si>
  <si>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</si>
  <si>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</si>
  <si>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</si>
  <si>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</si>
  <si>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</si>
  <si>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</si>
  <si>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</si>
  <si>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</si>
  <si>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</si>
  <si>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</si>
  <si>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</si>
  <si>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</si>
  <si>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</si>
  <si>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</si>
  <si>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</si>
  <si>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</si>
  <si>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</si>
  <si>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</si>
  <si>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</si>
  <si>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</si>
  <si>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</si>
  <si>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</si>
  <si>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</si>
  <si>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</si>
  <si>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</si>
  <si>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</si>
  <si>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</si>
  <si>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</si>
  <si>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</si>
  <si>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</si>
  <si>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</si>
  <si>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</si>
  <si>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</si>
  <si>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</si>
  <si>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</si>
  <si>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</si>
  <si>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</si>
  <si>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</si>
  <si>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</si>
  <si>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</si>
  <si>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</si>
  <si>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</si>
  <si>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</si>
  <si>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</si>
  <si>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</si>
  <si>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</si>
  <si>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</si>
  <si>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</si>
  <si>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</si>
  <si>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</si>
  <si>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</si>
  <si>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</si>
  <si>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</si>
  <si>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</si>
  <si>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</si>
  <si>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</si>
  <si>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</si>
  <si>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</si>
  <si>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</si>
  <si>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</si>
  <si>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</si>
  <si>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</si>
  <si>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</si>
  <si>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</si>
  <si>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</si>
  <si>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</si>
  <si>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</si>
  <si>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</si>
  <si>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</si>
  <si>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</si>
  <si>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</si>
  <si>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</si>
  <si>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</si>
  <si>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</si>
  <si>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</si>
  <si>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</si>
  <si>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</si>
  <si>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</si>
  <si>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</si>
  <si>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</si>
  <si>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</si>
  <si>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</si>
  <si>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</si>
  <si>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</si>
  <si>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</si>
  <si>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</si>
  <si>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</si>
  <si>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</si>
  <si>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</si>
  <si>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</si>
  <si>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</si>
  <si>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</si>
  <si>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</si>
  <si>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</si>
  <si>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</si>
  <si>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</si>
  <si>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</si>
  <si>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</si>
  <si>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</si>
  <si>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</si>
  <si>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</si>
  <si>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</si>
  <si>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</si>
  <si>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</si>
  <si>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</si>
  <si>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</si>
  <si>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</si>
  <si>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</si>
  <si>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</si>
  <si>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</si>
  <si>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</si>
  <si>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</si>
  <si>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</si>
  <si>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</si>
  <si>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</si>
  <si>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</si>
  <si>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</si>
  <si>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</si>
  <si>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</si>
  <si>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</si>
  <si>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</si>
  <si>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</si>
  <si>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</si>
  <si>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</si>
  <si>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</si>
  <si>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</si>
  <si>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</si>
  <si>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</si>
  <si>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</si>
  <si>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</si>
  <si>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</si>
  <si>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</si>
  <si>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</si>
  <si>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</si>
  <si>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</si>
  <si>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</si>
  <si>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</si>
  <si>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</si>
  <si>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</si>
  <si>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</si>
  <si>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</si>
  <si>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</si>
  <si>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</si>
  <si>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</si>
  <si>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</si>
  <si>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</si>
  <si>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</si>
  <si>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</si>
  <si>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</si>
  <si>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</si>
  <si>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</si>
  <si>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</si>
  <si>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</si>
  <si>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</si>
  <si>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</si>
  <si>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</si>
  <si>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</si>
  <si>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</si>
  <si>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</si>
  <si>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</si>
  <si>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</si>
  <si>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</si>
  <si>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</si>
  <si>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</si>
  <si>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</si>
  <si>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</si>
  <si>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</si>
  <si>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</si>
  <si>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</si>
  <si>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</si>
  <si>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</si>
  <si>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</si>
  <si>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</si>
  <si>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</si>
  <si>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</si>
  <si>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</si>
  <si>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</si>
  <si>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</si>
  <si>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</si>
  <si>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</si>
  <si>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</si>
  <si>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</si>
  <si>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</si>
  <si>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</si>
  <si>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</si>
  <si>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</si>
  <si>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</si>
  <si>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</si>
  <si>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</si>
  <si>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</si>
  <si>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</si>
  <si>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</si>
  <si>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</si>
  <si>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</si>
  <si>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</si>
  <si>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</si>
  <si>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</si>
  <si>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</si>
  <si>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</si>
  <si>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</si>
  <si>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</si>
  <si>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</si>
  <si>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</si>
  <si>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</si>
  <si>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</si>
  <si>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</si>
  <si>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</si>
  <si>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</si>
  <si>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</si>
  <si>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</si>
  <si>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</si>
  <si>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</si>
  <si>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</si>
  <si>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</si>
  <si>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</si>
  <si>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</si>
  <si>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</si>
  <si>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</si>
  <si>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</si>
  <si>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</si>
  <si>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</si>
  <si>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</si>
  <si>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</si>
  <si>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</si>
  <si>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</si>
  <si>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</si>
  <si>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</si>
  <si>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</si>
  <si>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</si>
  <si>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</si>
  <si>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</si>
  <si>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</si>
  <si>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</si>
  <si>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</si>
  <si>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</si>
  <si>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</si>
  <si>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</si>
  <si>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</si>
  <si>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</si>
  <si>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</si>
  <si>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</si>
  <si>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</si>
  <si>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</si>
  <si>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</si>
  <si>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</si>
  <si>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</si>
  <si>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</si>
  <si>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</si>
  <si>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</si>
  <si>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</si>
  <si>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</si>
  <si>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</si>
  <si>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</si>
  <si>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</si>
  <si>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</si>
  <si>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</si>
  <si>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</si>
  <si>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</si>
  <si>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</si>
  <si>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</si>
  <si>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</si>
  <si>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</si>
  <si>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</si>
  <si>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</si>
  <si>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</si>
  <si>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</si>
  <si>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</si>
  <si>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</si>
  <si>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</si>
  <si>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</si>
  <si>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</si>
  <si>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</si>
  <si>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</si>
  <si>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</si>
  <si>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</si>
  <si>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</si>
  <si>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</si>
  <si>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</si>
  <si>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</si>
  <si>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</si>
  <si>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</si>
  <si>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</si>
  <si>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</si>
  <si>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</si>
  <si>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</si>
  <si>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</si>
  <si>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</si>
  <si>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</si>
  <si>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</si>
  <si>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</si>
  <si>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</si>
  <si>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</si>
  <si>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</si>
  <si>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</si>
  <si>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</si>
  <si>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</si>
  <si>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</si>
  <si>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</si>
  <si>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</si>
  <si>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</si>
  <si>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</si>
  <si>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</si>
  <si>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</si>
  <si>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</si>
  <si>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</si>
  <si>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</si>
  <si>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</si>
  <si>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</si>
  <si>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</si>
  <si>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</si>
  <si>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</si>
  <si>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</si>
  <si>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</si>
  <si>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</si>
  <si>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</si>
  <si>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</si>
  <si>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</si>
  <si>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</si>
  <si>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</si>
  <si>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</si>
  <si>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</si>
  <si>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</si>
  <si>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</si>
  <si>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</si>
  <si>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</si>
  <si>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</si>
  <si>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</si>
  <si>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</si>
  <si>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</si>
  <si>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</si>
  <si>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</si>
  <si>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</si>
  <si>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</si>
  <si>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</si>
  <si>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</si>
  <si>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</si>
  <si>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</si>
  <si>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</si>
  <si>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</si>
  <si>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</si>
  <si>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</si>
  <si>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</si>
  <si>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</si>
  <si>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</si>
  <si>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</si>
  <si>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</si>
  <si>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</si>
  <si>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</si>
  <si>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</si>
  <si>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</si>
  <si>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</si>
  <si>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</si>
  <si>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</si>
  <si>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</si>
  <si>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</si>
  <si>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</si>
  <si>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</si>
  <si>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</si>
  <si>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</si>
  <si>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</si>
  <si>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</si>
  <si>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</si>
  <si>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</si>
  <si>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</si>
  <si>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</si>
  <si>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</si>
  <si>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</si>
  <si>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</si>
  <si>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</si>
  <si>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</si>
  <si>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</si>
  <si>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</si>
  <si>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</si>
  <si>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</si>
  <si>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</si>
  <si>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</si>
  <si>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</si>
  <si>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</si>
  <si>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</si>
  <si>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</si>
  <si>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</si>
  <si>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</si>
  <si>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</si>
  <si>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</si>
  <si>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</si>
  <si>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</si>
  <si>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</si>
  <si>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</si>
  <si>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</si>
  <si>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</si>
  <si>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</si>
  <si>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</si>
  <si>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</si>
  <si>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</si>
  <si>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</si>
  <si>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</si>
  <si>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</si>
  <si>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</si>
  <si>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</si>
  <si>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</si>
  <si>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</si>
  <si>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</si>
  <si>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</si>
  <si>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</si>
  <si>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</si>
  <si>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</si>
  <si>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</si>
  <si>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</si>
  <si>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</si>
  <si>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</si>
  <si>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</si>
  <si>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</si>
  <si>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</si>
  <si>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</si>
  <si>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</si>
  <si>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</si>
  <si>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</si>
  <si>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</si>
  <si>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</si>
  <si>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</si>
  <si>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</si>
  <si>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</si>
  <si>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</si>
  <si>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</si>
  <si>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</si>
  <si>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</si>
  <si>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</si>
  <si>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</si>
  <si>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</si>
  <si>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</si>
  <si>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</si>
  <si>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</si>
  <si>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</si>
  <si>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</si>
  <si>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</si>
  <si>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</si>
  <si>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</si>
  <si>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</si>
  <si>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</si>
  <si>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</si>
  <si>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</si>
  <si>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</si>
  <si>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</si>
  <si>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</si>
  <si>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</si>
  <si>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</si>
  <si>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</si>
  <si>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</si>
  <si>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</si>
  <si>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</si>
  <si>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</si>
  <si>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</si>
  <si>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</si>
  <si>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</si>
  <si>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</si>
  <si>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</si>
  <si>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</si>
  <si>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</si>
  <si>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</si>
  <si>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</si>
  <si>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</si>
  <si>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</si>
  <si>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</si>
  <si>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</si>
  <si>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</si>
  <si>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</si>
  <si>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</si>
  <si>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</si>
  <si>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</si>
  <si>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</si>
  <si>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</si>
  <si>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</si>
  <si>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</si>
  <si>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</si>
  <si>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</si>
  <si>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</si>
  <si>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</si>
  <si>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</si>
  <si>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</si>
  <si>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</si>
  <si>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</si>
  <si>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</si>
  <si>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</si>
  <si>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</si>
  <si>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</si>
  <si>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</si>
  <si>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</si>
  <si>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</si>
  <si>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</si>
  <si>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</si>
  <si>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</si>
  <si>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</si>
  <si>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</si>
  <si>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</si>
  <si>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</si>
  <si>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</si>
  <si>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</si>
  <si>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</si>
  <si>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</si>
  <si>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</si>
  <si>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</si>
  <si>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</si>
  <si>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</si>
  <si>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</si>
  <si>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</si>
  <si>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</si>
  <si>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</si>
  <si>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</si>
  <si>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</si>
  <si>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</si>
  <si>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</si>
  <si>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</si>
  <si>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</si>
  <si>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</si>
  <si>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</si>
  <si>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</si>
  <si>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</si>
  <si>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</si>
  <si>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</si>
  <si>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</si>
  <si>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</si>
  <si>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</si>
  <si>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</si>
  <si>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</si>
  <si>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</si>
  <si>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</si>
  <si>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</si>
  <si>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</si>
  <si>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</si>
  <si>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</si>
  <si>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</si>
  <si>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</si>
  <si>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</si>
  <si>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</si>
  <si>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</si>
  <si>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</si>
  <si>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</si>
  <si>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</si>
  <si>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</si>
  <si>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</si>
  <si>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</si>
  <si>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</si>
  <si>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</si>
  <si>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</si>
  <si>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</si>
  <si>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</si>
  <si>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</si>
  <si>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</si>
  <si>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</si>
  <si>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</si>
  <si>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</si>
  <si>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</si>
  <si>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</si>
  <si>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</si>
  <si>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</si>
  <si>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</si>
  <si>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</si>
  <si>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</si>
  <si>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</si>
  <si>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</si>
  <si>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</si>
  <si>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</si>
  <si>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</si>
  <si>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</si>
  <si>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</si>
  <si>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</si>
  <si>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</si>
  <si>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</si>
  <si>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</si>
  <si>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</si>
  <si>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</si>
  <si>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</si>
  <si>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</si>
  <si>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</si>
  <si>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</si>
  <si>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</si>
  <si>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</si>
  <si>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</si>
  <si>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</si>
  <si>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</si>
  <si>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</si>
  <si>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</si>
  <si>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</si>
  <si>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</si>
  <si>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</si>
  <si>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</si>
  <si>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</si>
  <si>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</si>
  <si>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</si>
  <si>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</si>
  <si>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</si>
  <si>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</si>
  <si>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</si>
  <si>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</si>
  <si>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</si>
  <si>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</si>
  <si>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</si>
  <si>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</si>
  <si>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</si>
  <si>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</si>
  <si>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</si>
  <si>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</si>
  <si>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</si>
  <si>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</si>
  <si>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</si>
  <si>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</si>
  <si>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</si>
  <si>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</si>
  <si>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</si>
  <si>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</si>
  <si>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</si>
  <si>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</si>
  <si>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</si>
  <si>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</si>
  <si>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</si>
  <si>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</si>
  <si>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</si>
  <si>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</si>
  <si>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</si>
  <si>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</si>
  <si>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</si>
  <si>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</si>
  <si>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</si>
  <si>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</si>
  <si>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</si>
  <si>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</si>
  <si>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</si>
  <si>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</si>
  <si>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</si>
  <si>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</si>
  <si>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</si>
  <si>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</si>
  <si>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</si>
  <si>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</si>
  <si>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</si>
  <si>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</si>
  <si>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</si>
  <si>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</si>
  <si>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</si>
  <si>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</si>
  <si>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</si>
  <si>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</si>
  <si>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</si>
  <si>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</si>
  <si>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</si>
  <si>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</si>
  <si>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</si>
  <si>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</si>
  <si>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</si>
  <si>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</si>
  <si>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</si>
  <si>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</si>
  <si>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</si>
  <si>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</si>
  <si>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</si>
  <si>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</si>
  <si>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</si>
  <si>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</si>
  <si>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</si>
  <si>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</si>
  <si>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</si>
  <si>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</si>
  <si>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</si>
  <si>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</si>
  <si>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</si>
  <si>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</si>
  <si>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</si>
  <si>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</si>
  <si>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</si>
  <si>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</si>
  <si>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</si>
  <si>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</si>
  <si>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</si>
  <si>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</si>
  <si>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</si>
  <si>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</si>
  <si>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</si>
  <si>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</si>
  <si>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</si>
  <si>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</si>
  <si>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</si>
  <si>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</si>
  <si>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</si>
  <si>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</si>
  <si>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</si>
  <si>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</si>
  <si>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</si>
  <si>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</si>
  <si>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</si>
  <si>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</si>
  <si>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</si>
  <si>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</si>
  <si>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</si>
  <si>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</si>
  <si>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</si>
  <si>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</si>
  <si>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</si>
  <si>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</si>
  <si>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</si>
  <si>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</si>
  <si>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</si>
  <si>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</si>
  <si>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</si>
  <si>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</si>
  <si>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</si>
  <si>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</si>
  <si>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</si>
  <si>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</si>
  <si>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</si>
  <si>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</si>
  <si>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</si>
  <si>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</si>
  <si>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</si>
  <si>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</si>
  <si>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</si>
  <si>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</si>
  <si>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</si>
  <si>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</si>
  <si>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</si>
  <si>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</si>
  <si>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</si>
  <si>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</si>
  <si>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</si>
  <si>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</si>
  <si>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</si>
  <si>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</si>
  <si>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</si>
  <si>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</si>
  <si>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</si>
  <si>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</si>
  <si>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</si>
  <si>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</si>
  <si>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</si>
  <si>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</si>
  <si>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</si>
  <si>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</si>
  <si>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</si>
  <si>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</si>
  <si>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</si>
  <si>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</si>
  <si>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</si>
  <si>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</si>
  <si>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</si>
  <si>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</si>
  <si>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</si>
  <si>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</si>
  <si>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</si>
  <si>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</si>
  <si>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</si>
  <si>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</si>
  <si>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</si>
  <si>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</si>
  <si>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</si>
  <si>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</si>
  <si>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</si>
  <si>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</si>
  <si>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</si>
  <si>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</si>
  <si>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</si>
  <si>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</si>
  <si>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</si>
  <si>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</si>
  <si>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</si>
  <si>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</si>
  <si>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</si>
  <si>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</si>
  <si>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</si>
  <si>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</si>
  <si>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</si>
  <si>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</si>
  <si>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</si>
  <si>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</si>
  <si>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</si>
  <si>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</si>
  <si>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</si>
  <si>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</si>
  <si>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</si>
  <si>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</si>
  <si>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</si>
  <si>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</si>
  <si>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</si>
  <si>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</si>
  <si>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</si>
  <si>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</si>
  <si>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</si>
  <si>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</si>
  <si>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</si>
  <si>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</si>
  <si>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</si>
  <si>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</si>
  <si>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</si>
  <si>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</si>
  <si>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</si>
  <si>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</si>
  <si>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</si>
  <si>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</si>
  <si>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</si>
  <si>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</si>
  <si>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</si>
  <si>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</si>
  <si>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</si>
  <si>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</si>
  <si>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</si>
  <si>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</si>
  <si>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</si>
  <si>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</si>
  <si>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</si>
  <si>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</si>
  <si>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</si>
  <si>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</si>
  <si>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</si>
  <si>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</si>
  <si>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</si>
  <si>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</si>
  <si>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</si>
  <si>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</si>
  <si>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</si>
  <si>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</si>
  <si>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</si>
  <si>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</si>
  <si>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</si>
  <si>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</si>
  <si>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</si>
  <si>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</si>
  <si>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</si>
  <si>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</si>
  <si>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</si>
  <si>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</si>
  <si>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</si>
  <si>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</si>
  <si>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</si>
  <si>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</si>
  <si>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</si>
  <si>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</si>
  <si>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</si>
  <si>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</si>
  <si>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</si>
  <si>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</si>
  <si>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</si>
  <si>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</si>
  <si>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</si>
  <si>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</si>
  <si>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</si>
  <si>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</si>
  <si>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</si>
  <si>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</si>
  <si>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</si>
  <si>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</si>
  <si>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</si>
  <si>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</si>
  <si>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</si>
  <si>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</si>
  <si>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</si>
  <si>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</si>
  <si>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</si>
  <si>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</si>
  <si>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</si>
  <si>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</si>
  <si>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</si>
  <si>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</si>
  <si>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</si>
  <si>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</si>
  <si>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</si>
  <si>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</si>
  <si>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</si>
  <si>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</si>
  <si>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</si>
  <si>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</si>
  <si>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</si>
  <si>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</si>
  <si>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</si>
  <si>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</si>
  <si>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</si>
  <si>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</si>
  <si>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</si>
  <si>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</si>
  <si>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</si>
  <si>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</si>
  <si>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</si>
  <si>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</si>
  <si>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</si>
  <si>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</si>
  <si>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</si>
  <si>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</si>
  <si>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</si>
  <si>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</si>
  <si>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</si>
  <si>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</si>
  <si>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</si>
  <si>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</si>
  <si>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</si>
  <si>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</si>
  <si>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</si>
  <si>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</si>
  <si>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</si>
  <si>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</si>
  <si>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</si>
  <si>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</si>
  <si>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</si>
  <si>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</si>
  <si>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</si>
  <si>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</si>
  <si>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</si>
  <si>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</si>
  <si>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</si>
  <si>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</si>
  <si>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</si>
  <si>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</si>
  <si>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</si>
  <si>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</si>
  <si>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</si>
  <si>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</si>
  <si>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</si>
  <si>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</si>
  <si>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</si>
  <si>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</si>
  <si>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</si>
  <si>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</si>
  <si>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</si>
  <si>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</si>
  <si>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</si>
  <si>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</si>
  <si>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</si>
  <si>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</si>
  <si>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</si>
  <si>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</si>
  <si>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</si>
  <si>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</si>
  <si>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</si>
  <si>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</si>
  <si>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</si>
  <si>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</si>
  <si>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</si>
  <si>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</si>
  <si>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</si>
  <si>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</si>
  <si>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</si>
  <si>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</si>
  <si>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</si>
  <si>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</si>
  <si>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</si>
  <si>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</si>
  <si>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</si>
  <si>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</si>
  <si>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</si>
  <si>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</si>
  <si>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</si>
  <si>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</si>
  <si>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</si>
  <si>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</si>
  <si>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</si>
  <si>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</si>
  <si>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</si>
  <si>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</si>
  <si>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</si>
  <si>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</si>
  <si>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</si>
  <si>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</si>
  <si>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</si>
  <si>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</si>
  <si>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</si>
  <si>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</si>
  <si>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</si>
  <si>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</si>
  <si>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</si>
  <si>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</si>
  <si>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</si>
  <si>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</si>
  <si>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</si>
  <si>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</si>
  <si>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</si>
  <si>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</si>
  <si>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</si>
  <si>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</si>
  <si>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</si>
  <si>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</si>
  <si>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</si>
  <si>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</si>
  <si>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</si>
  <si>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</si>
  <si>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</si>
  <si>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</si>
  <si>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</si>
  <si>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</si>
  <si>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</si>
  <si>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</si>
  <si>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</si>
  <si>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</si>
  <si>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</si>
  <si>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</si>
  <si>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</si>
  <si>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</si>
  <si>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</si>
  <si>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</si>
  <si>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</si>
  <si>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</si>
  <si>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</si>
  <si>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</si>
  <si>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</si>
  <si>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</si>
  <si>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</si>
  <si>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</si>
  <si>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</si>
  <si>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</si>
  <si>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</si>
  <si>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</si>
  <si>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</si>
  <si>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</si>
  <si>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</si>
  <si>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</si>
  <si>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</si>
  <si>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</si>
  <si>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</si>
  <si>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</si>
  <si>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</si>
  <si>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</si>
  <si>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</si>
  <si>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</si>
  <si>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</si>
  <si>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</si>
  <si>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</si>
  <si>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</si>
  <si>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</si>
  <si>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</si>
  <si>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</si>
  <si>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</si>
  <si>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</si>
  <si>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</si>
  <si>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</si>
  <si>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</si>
  <si>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</si>
  <si>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</si>
  <si>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</si>
  <si>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</si>
  <si>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</si>
  <si>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</si>
  <si>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</si>
  <si>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</si>
  <si>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</si>
  <si>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</si>
  <si>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</si>
  <si>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</si>
  <si>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</si>
  <si>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</si>
  <si>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</si>
  <si>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</si>
  <si>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</si>
  <si>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</si>
  <si>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</si>
  <si>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</si>
  <si>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</si>
  <si>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</si>
  <si>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</si>
  <si>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</si>
  <si>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</si>
  <si>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</si>
  <si>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</si>
  <si>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</si>
  <si>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</si>
  <si>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</si>
  <si>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</si>
  <si>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</si>
  <si>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</si>
  <si>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</si>
  <si>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</si>
  <si>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</si>
  <si>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</si>
  <si>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</si>
  <si>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</si>
  <si>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</si>
  <si>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</si>
  <si>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</si>
  <si>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</si>
  <si>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</si>
  <si>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</si>
  <si>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</si>
  <si>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</si>
  <si>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</si>
  <si>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</si>
  <si>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</si>
  <si>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</si>
  <si>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</si>
  <si>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</si>
  <si>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</si>
  <si>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</si>
  <si>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</si>
  <si>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</si>
  <si>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</si>
  <si>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</si>
  <si>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</si>
  <si>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</si>
  <si>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</si>
  <si>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</si>
  <si>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</si>
  <si>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</si>
  <si>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</si>
  <si>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</si>
  <si>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</si>
  <si>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</si>
  <si>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</si>
  <si>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</si>
  <si>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</si>
  <si>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</si>
  <si>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</si>
  <si>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</si>
  <si>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</si>
  <si>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</si>
  <si>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</si>
  <si>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</si>
  <si>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</si>
  <si>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</si>
  <si>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</si>
  <si>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</si>
  <si>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</si>
  <si>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</si>
  <si>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</si>
  <si>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</si>
  <si>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</si>
  <si>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</si>
  <si>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</si>
  <si>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</si>
  <si>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</si>
  <si>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</si>
  <si>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</si>
  <si>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</si>
  <si>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</si>
  <si>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</si>
  <si>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</si>
  <si>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</si>
  <si>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</si>
  <si>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</si>
  <si>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</si>
  <si>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</si>
  <si>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</si>
  <si>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</si>
  <si>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</si>
  <si>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</si>
  <si>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</si>
  <si>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</si>
  <si>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</si>
  <si>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</si>
  <si>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</si>
  <si>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</si>
  <si>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</si>
  <si>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</si>
  <si>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</si>
  <si>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</si>
  <si>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</si>
  <si>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</si>
  <si>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</si>
  <si>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</si>
  <si>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</si>
  <si>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</si>
  <si>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</si>
  <si>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</si>
  <si>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</si>
  <si>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</si>
  <si>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</si>
  <si>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</si>
  <si>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</si>
  <si>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</si>
  <si>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</si>
  <si>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</si>
  <si>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</si>
  <si>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</si>
  <si>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</si>
  <si>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</si>
  <si>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</si>
  <si>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</si>
  <si>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</si>
  <si>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</si>
  <si>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</si>
  <si>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</si>
  <si>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</si>
  <si>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</si>
  <si>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</si>
  <si>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</si>
  <si>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</si>
  <si>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</si>
  <si>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</si>
  <si>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</si>
  <si>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</si>
  <si>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</si>
  <si>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</si>
  <si>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</si>
  <si>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</si>
  <si>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</si>
  <si>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</si>
  <si>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</si>
  <si>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</si>
  <si>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</si>
  <si>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</si>
  <si>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</si>
  <si>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</si>
  <si>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</si>
  <si>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</si>
  <si>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</si>
  <si>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</si>
  <si>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</si>
  <si>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</si>
  <si>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</si>
  <si>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</si>
  <si>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</si>
  <si>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</si>
  <si>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</si>
  <si>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</si>
  <si>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</si>
  <si>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</si>
  <si>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</si>
  <si>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</si>
  <si>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</si>
  <si>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</si>
  <si>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</si>
  <si>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</si>
  <si>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</si>
  <si>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</si>
  <si>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</si>
  <si>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</si>
  <si>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</si>
  <si>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</si>
  <si>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</si>
  <si>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</si>
  <si>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</si>
  <si>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</si>
  <si>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</si>
  <si>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</si>
  <si>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</si>
  <si>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</si>
  <si>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</si>
  <si>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</si>
  <si>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</si>
  <si>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</si>
  <si>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</si>
  <si>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</si>
  <si>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</si>
  <si>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</si>
  <si>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</si>
  <si>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</si>
  <si>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</si>
  <si>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</si>
  <si>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</si>
  <si>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</si>
  <si>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</si>
  <si>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</si>
  <si>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</si>
  <si>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</si>
  <si>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</si>
  <si>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</si>
  <si>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</si>
  <si>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</si>
  <si>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</si>
  <si>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</si>
  <si>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</si>
  <si>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</si>
  <si>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</si>
  <si>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</si>
  <si>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</si>
  <si>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</si>
  <si>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</si>
  <si>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</si>
  <si>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</si>
  <si>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</si>
  <si>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</si>
  <si>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</si>
  <si>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</si>
  <si>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</si>
  <si>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</si>
  <si>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</si>
  <si>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</si>
  <si>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</si>
  <si>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</si>
  <si>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</si>
  <si>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</si>
  <si>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</si>
  <si>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</si>
  <si>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</si>
  <si>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</si>
  <si>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</si>
  <si>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</si>
  <si>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</si>
  <si>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</si>
  <si>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</si>
  <si>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</si>
  <si>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</si>
  <si>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</si>
  <si>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</si>
  <si>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</si>
  <si>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</si>
  <si>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</si>
  <si>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</si>
  <si>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</si>
  <si>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</si>
  <si>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</si>
  <si>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</si>
  <si>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</si>
  <si>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</si>
  <si>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</si>
  <si>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</si>
  <si>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</si>
  <si>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</si>
  <si>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</si>
  <si>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</si>
  <si>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</si>
  <si>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</si>
  <si>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</si>
  <si>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</si>
  <si>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</si>
  <si>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</si>
  <si>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</si>
  <si>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</si>
  <si>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</si>
  <si>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</si>
  <si>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</si>
  <si>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</si>
  <si>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</si>
  <si>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</si>
  <si>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</si>
  <si>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</si>
  <si>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</si>
  <si>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</si>
  <si>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</si>
  <si>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</si>
  <si>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</si>
  <si>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</si>
  <si>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</si>
  <si>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</si>
  <si>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</si>
  <si>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</si>
  <si>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</si>
  <si>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</si>
  <si>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</si>
  <si>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</si>
  <si>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</si>
  <si>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</si>
  <si>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</si>
  <si>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</si>
  <si>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</si>
  <si>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</si>
  <si>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</si>
  <si>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</si>
  <si>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</si>
  <si>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</si>
  <si>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</si>
  <si>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</si>
  <si>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</si>
  <si>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</si>
  <si>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</si>
  <si>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</si>
  <si>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</si>
  <si>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</si>
  <si>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</si>
  <si>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</si>
  <si>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</si>
  <si>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</si>
  <si>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</si>
  <si>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</si>
  <si>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</si>
  <si>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</si>
  <si>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</si>
  <si>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</si>
  <si>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</si>
  <si>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</si>
  <si>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</si>
  <si>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</si>
  <si>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</si>
  <si>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</si>
  <si>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</si>
  <si>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</si>
  <si>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</si>
  <si>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</si>
  <si>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</si>
  <si>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</si>
  <si>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</si>
  <si>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</si>
  <si>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</si>
  <si>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</si>
  <si>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</si>
  <si>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</si>
  <si>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</si>
  <si>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</si>
  <si>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</si>
  <si>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</si>
  <si>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</si>
  <si>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</si>
  <si>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</si>
  <si>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</si>
  <si>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</si>
  <si>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</si>
  <si>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</si>
  <si>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</si>
  <si>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</si>
  <si>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</si>
  <si>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</si>
  <si>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</si>
  <si>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</si>
  <si>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</si>
  <si>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</si>
  <si>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</si>
  <si>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</si>
  <si>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</si>
  <si>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</si>
  <si>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</si>
  <si>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</si>
  <si>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</si>
  <si>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</si>
  <si>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</si>
  <si>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</si>
  <si>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</si>
  <si>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</si>
  <si>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</si>
  <si>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</si>
  <si>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</si>
  <si>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</si>
  <si>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</si>
  <si>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</si>
  <si>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</si>
  <si>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</si>
  <si>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</si>
  <si>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</si>
  <si>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</si>
  <si>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</si>
  <si>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</si>
  <si>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</si>
  <si>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</si>
  <si>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</si>
  <si>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</si>
  <si>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</si>
  <si>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</si>
  <si>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</si>
  <si>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</si>
  <si>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</si>
  <si>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</si>
  <si>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</si>
  <si>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</si>
  <si>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</si>
  <si>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</si>
  <si>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</si>
  <si>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</si>
  <si>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</si>
  <si>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</si>
  <si>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</si>
  <si>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</si>
  <si>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</si>
  <si>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</si>
  <si>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</si>
  <si>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</si>
  <si>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</si>
  <si>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</si>
  <si>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</si>
  <si>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</si>
  <si>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</si>
  <si>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</si>
  <si>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</si>
  <si>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</si>
  <si>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</si>
  <si>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</si>
  <si>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</si>
  <si>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</si>
  <si>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</si>
  <si>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</si>
  <si>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</si>
  <si>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</si>
  <si>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</si>
  <si>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</si>
  <si>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</si>
  <si>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</si>
  <si>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</si>
  <si>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</si>
  <si>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</si>
  <si>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</si>
  <si>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</si>
  <si>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</si>
  <si>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</si>
  <si>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</si>
  <si>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</si>
  <si>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</si>
  <si>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</si>
  <si>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</si>
  <si>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</si>
  <si>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</si>
  <si>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</si>
  <si>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</si>
  <si>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</si>
  <si>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</si>
  <si>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</si>
  <si>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</si>
  <si>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</si>
  <si>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</si>
  <si>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</si>
  <si>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</si>
  <si>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</si>
  <si>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</si>
  <si>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</si>
  <si>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</si>
  <si>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</si>
  <si>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</si>
  <si>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</si>
  <si>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</si>
  <si>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</si>
  <si>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</si>
  <si>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</si>
  <si>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</si>
  <si>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</si>
  <si>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</si>
  <si>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</si>
  <si>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</si>
  <si>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</si>
  <si>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</si>
  <si>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</si>
  <si>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</si>
  <si>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</si>
  <si>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</si>
  <si>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</si>
  <si>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</si>
  <si>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</si>
  <si>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</si>
  <si>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</si>
  <si>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</si>
  <si>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</si>
  <si>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</si>
  <si>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</si>
  <si>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</si>
  <si>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</si>
  <si>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</si>
  <si>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</si>
  <si>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</si>
  <si>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</si>
  <si>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</si>
  <si>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</si>
  <si>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</si>
  <si>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</si>
  <si>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</si>
  <si>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</si>
  <si>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</si>
  <si>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</si>
  <si>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</si>
  <si>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</si>
  <si>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</si>
  <si>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</si>
  <si>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</si>
  <si>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</si>
  <si>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</si>
  <si>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</si>
  <si>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</si>
  <si>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</si>
  <si>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</si>
  <si>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</si>
  <si>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</si>
  <si>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</si>
  <si>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</si>
  <si>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</si>
  <si>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</si>
  <si>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</si>
  <si>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</si>
  <si>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</si>
  <si>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</si>
  <si>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</si>
  <si>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</si>
  <si>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</si>
  <si>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</si>
  <si>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</si>
  <si>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</si>
  <si>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</si>
  <si>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</si>
  <si>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</si>
  <si>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</si>
  <si>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</si>
  <si>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</si>
  <si>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</si>
  <si>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</si>
  <si>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</si>
  <si>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</si>
  <si>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</si>
  <si>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</si>
  <si>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</si>
  <si>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</si>
  <si>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</si>
  <si>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</si>
  <si>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</si>
  <si>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</si>
  <si>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</si>
  <si>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</si>
  <si>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</si>
  <si>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</si>
  <si>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</si>
  <si>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</si>
  <si>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</si>
  <si>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</si>
  <si>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</si>
  <si>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</si>
  <si>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</si>
  <si>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</si>
  <si>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</si>
  <si>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</si>
  <si>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</si>
  <si>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</si>
  <si>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</si>
  <si>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</si>
  <si>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</si>
  <si>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</si>
  <si>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</si>
  <si>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</si>
  <si>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</si>
  <si>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</si>
  <si>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</si>
  <si>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</si>
  <si>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</si>
  <si>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</si>
  <si>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</si>
  <si>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</si>
  <si>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</si>
  <si>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</si>
  <si>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</si>
  <si>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</si>
  <si>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</si>
  <si>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</si>
  <si>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</si>
  <si>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</si>
  <si>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</si>
  <si>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</si>
  <si>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</si>
  <si>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</si>
  <si>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</si>
  <si>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</si>
  <si>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</si>
  <si>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</si>
  <si>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</si>
  <si>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</si>
  <si>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</si>
  <si>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</si>
  <si>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</si>
  <si>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</si>
  <si>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</si>
  <si>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</si>
  <si>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</si>
  <si>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</si>
  <si>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</si>
  <si>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</si>
  <si>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</si>
  <si>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</si>
  <si>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</si>
  <si>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</si>
  <si>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</si>
  <si>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</si>
  <si>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</si>
  <si>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</si>
  <si>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</si>
  <si>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</si>
  <si>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</si>
  <si>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</si>
  <si>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</si>
  <si>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</si>
  <si>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</si>
  <si>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</si>
  <si>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</si>
  <si>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</si>
  <si>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</si>
  <si>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</si>
  <si>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</si>
  <si>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</si>
  <si>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</si>
  <si>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</si>
  <si>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</si>
  <si>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</si>
  <si>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</si>
  <si>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</si>
  <si>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</si>
  <si>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</si>
  <si>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</si>
  <si>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</si>
  <si>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</si>
  <si>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</si>
  <si>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</si>
  <si>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</si>
  <si>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</si>
  <si>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</si>
  <si>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</si>
  <si>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</si>
  <si>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</si>
  <si>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</si>
  <si>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</si>
  <si>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</si>
  <si>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</si>
  <si>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</si>
  <si>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</si>
  <si>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</si>
  <si>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</si>
  <si>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</si>
  <si>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</si>
  <si>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</si>
  <si>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</si>
  <si>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</si>
  <si>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</si>
  <si>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</si>
  <si>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</si>
  <si>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</si>
  <si>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</si>
  <si>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</si>
  <si>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</si>
  <si>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</si>
  <si>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</si>
  <si>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</si>
  <si>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</si>
  <si>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</si>
  <si>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</si>
  <si>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</si>
  <si>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</si>
  <si>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</si>
  <si>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</si>
  <si>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</si>
  <si>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</si>
  <si>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</si>
  <si>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</si>
  <si>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</si>
  <si>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</si>
  <si>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</si>
  <si>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</si>
  <si>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</si>
  <si>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</si>
  <si>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</si>
  <si>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</si>
  <si>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</si>
  <si>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</si>
  <si>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</si>
  <si>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</si>
  <si>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</si>
  <si>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</si>
  <si>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</si>
  <si>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</si>
  <si>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</si>
  <si>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</si>
  <si>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</si>
  <si>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</si>
  <si>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</si>
  <si>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</si>
  <si>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</si>
  <si>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</si>
  <si>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</si>
  <si>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</si>
  <si>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</si>
  <si>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</si>
  <si>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</si>
  <si>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</si>
  <si>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</si>
  <si>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</si>
  <si>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</si>
  <si>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</si>
  <si>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</si>
  <si>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</si>
  <si>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</si>
  <si>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</si>
  <si>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</si>
  <si>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</si>
  <si>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</si>
  <si>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</si>
  <si>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</si>
  <si>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</si>
  <si>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</si>
  <si>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</si>
  <si>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</si>
  <si>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</si>
  <si>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</si>
  <si>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</si>
  <si>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</si>
  <si>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</si>
  <si>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</si>
  <si>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</si>
  <si>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</si>
  <si>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</si>
  <si>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</si>
  <si>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</si>
  <si>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</si>
  <si>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</si>
  <si>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</si>
  <si>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</si>
  <si>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</si>
  <si>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</si>
  <si>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</si>
  <si>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</si>
  <si>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</si>
  <si>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</si>
  <si>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</si>
  <si>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</si>
  <si>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</si>
  <si>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</si>
  <si>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</si>
  <si>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</si>
  <si>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</si>
  <si>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</si>
  <si>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</si>
  <si>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</si>
  <si>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</si>
  <si>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</si>
  <si>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</si>
  <si>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</si>
  <si>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</si>
  <si>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</si>
  <si>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</si>
  <si>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</si>
  <si>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</si>
  <si>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</si>
  <si>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</si>
  <si>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</si>
  <si>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</si>
  <si>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</si>
  <si>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</si>
  <si>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</si>
  <si>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</si>
  <si>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</si>
  <si>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</si>
  <si>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</si>
  <si>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</si>
  <si>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</si>
  <si>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</si>
  <si>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</si>
  <si>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</si>
  <si>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</si>
  <si>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</si>
  <si>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</si>
  <si>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</si>
  <si>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</si>
  <si>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</si>
  <si>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</si>
  <si>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</si>
  <si>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</si>
  <si>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</si>
  <si>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</si>
  <si>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</si>
  <si>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</si>
  <si>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</si>
  <si>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</si>
  <si>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</si>
  <si>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</si>
  <si>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</si>
  <si>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</si>
  <si>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</si>
  <si>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</si>
  <si>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</si>
  <si>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</si>
  <si>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</si>
  <si>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</si>
  <si>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</si>
  <si>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</si>
  <si>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</si>
  <si>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</si>
  <si>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</si>
  <si>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</si>
  <si>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</si>
  <si>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</si>
  <si>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</si>
  <si>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</si>
  <si>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</si>
  <si>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</si>
  <si>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</si>
  <si>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</si>
  <si>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</si>
  <si>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</si>
  <si>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</si>
  <si>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</si>
  <si>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</si>
  <si>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</si>
  <si>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</si>
  <si>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</si>
  <si>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</si>
  <si>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</si>
  <si>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</si>
  <si>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</si>
  <si>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</si>
  <si>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</si>
  <si>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</si>
  <si>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</si>
  <si>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</si>
  <si>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</si>
  <si>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</si>
  <si>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</si>
  <si>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</si>
  <si>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</si>
  <si>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</si>
  <si>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</si>
  <si>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</si>
  <si>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</si>
  <si>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</si>
  <si>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</si>
  <si>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</si>
  <si>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</si>
  <si>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</si>
  <si>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</si>
  <si>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</si>
  <si>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</si>
  <si>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</si>
  <si>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</si>
  <si>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</si>
  <si>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</si>
  <si>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</si>
  <si>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</si>
  <si>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</si>
  <si>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</si>
  <si>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</si>
  <si>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</si>
  <si>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</si>
  <si>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</si>
  <si>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</si>
  <si>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</si>
  <si>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</si>
  <si>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</si>
  <si>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</si>
  <si>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</si>
  <si>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</si>
  <si>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</si>
  <si>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</si>
  <si>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</si>
  <si>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</si>
  <si>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</si>
  <si>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</si>
  <si>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</si>
  <si>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</si>
  <si>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</si>
  <si>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</si>
  <si>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</si>
  <si>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</si>
  <si>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</si>
  <si>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</si>
  <si>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</si>
  <si>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</si>
  <si>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</si>
  <si>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</si>
  <si>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</si>
  <si>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</si>
  <si>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</si>
  <si>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</si>
  <si>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</si>
  <si>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</si>
  <si>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</si>
  <si>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</si>
  <si>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</si>
  <si>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</si>
  <si>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</si>
  <si>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</si>
  <si>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</si>
  <si>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</si>
  <si>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</si>
  <si>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</si>
  <si>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</si>
  <si>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</si>
  <si>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</si>
  <si>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</si>
  <si>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</si>
  <si>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</si>
  <si>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</si>
  <si>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</si>
  <si>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</si>
  <si>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</si>
  <si>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</si>
  <si>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</si>
  <si>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</si>
  <si>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</si>
  <si>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</si>
  <si>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</si>
  <si>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</si>
  <si>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</si>
  <si>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</si>
  <si>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</si>
  <si>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</si>
  <si>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</si>
  <si>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</si>
  <si>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</si>
  <si>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</si>
  <si>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</si>
  <si>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</si>
  <si>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</si>
  <si>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</si>
  <si>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</si>
  <si>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</si>
  <si>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</si>
  <si>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</si>
  <si>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</si>
  <si>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</si>
  <si>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</si>
  <si>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</si>
  <si>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</si>
  <si>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</si>
  <si>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</si>
  <si>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</si>
  <si>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</si>
  <si>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</si>
  <si>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</si>
  <si>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</si>
  <si>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</si>
  <si>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</si>
  <si>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</si>
  <si>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</si>
  <si>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</si>
  <si>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</si>
  <si>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</si>
  <si>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</si>
  <si>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</si>
  <si>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</si>
  <si>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</si>
  <si>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</si>
  <si>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</si>
  <si>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</si>
  <si>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</si>
  <si>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</si>
  <si>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</si>
  <si>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</si>
  <si>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</si>
  <si>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</si>
  <si>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</si>
  <si>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</si>
  <si>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</si>
  <si>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</si>
  <si>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</si>
  <si>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</si>
  <si>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</si>
  <si>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</si>
  <si>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</si>
  <si>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</si>
  <si>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</si>
  <si>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</si>
  <si>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</si>
  <si>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</si>
  <si>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</si>
  <si>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</si>
  <si>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</si>
  <si>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</si>
  <si>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</si>
  <si>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</si>
  <si>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</si>
  <si>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</si>
  <si>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</si>
  <si>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</si>
  <si>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</si>
  <si>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</si>
  <si>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</si>
  <si>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</si>
  <si>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</si>
  <si>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</si>
  <si>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</si>
  <si>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</si>
  <si>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</si>
  <si>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</si>
  <si>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</si>
  <si>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</si>
  <si>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</si>
  <si>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</si>
  <si>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</si>
  <si>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</si>
  <si>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</si>
  <si>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</si>
  <si>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</si>
  <si>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</si>
  <si>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</si>
  <si>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</si>
  <si>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</si>
  <si>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</si>
  <si>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</si>
  <si>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</si>
  <si>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</si>
  <si>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</si>
  <si>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</si>
  <si>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</si>
  <si>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</si>
  <si>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</si>
  <si>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</si>
  <si>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</si>
  <si>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</si>
  <si>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</si>
  <si>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</si>
  <si>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</si>
  <si>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</si>
  <si>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</si>
  <si>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</si>
  <si>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</si>
  <si>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</si>
  <si>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</si>
  <si>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</si>
  <si>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</si>
  <si>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</si>
  <si>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</si>
  <si>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</si>
  <si>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</si>
  <si>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</si>
  <si>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</si>
  <si>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</si>
  <si>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</si>
  <si>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</si>
  <si>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</si>
  <si>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</si>
  <si>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</si>
  <si>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</si>
  <si>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</si>
  <si>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</si>
  <si>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</si>
  <si>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</si>
  <si>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</si>
  <si>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</si>
  <si>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</si>
  <si>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</si>
  <si>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</si>
  <si>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</si>
  <si>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</si>
  <si>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</si>
  <si>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</si>
  <si>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</si>
  <si>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</si>
  <si>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</si>
  <si>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</si>
  <si>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</si>
  <si>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</si>
  <si>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</si>
  <si>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</si>
  <si>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</si>
  <si>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</si>
  <si>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</si>
  <si>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</si>
  <si>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</si>
  <si>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</si>
  <si>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</si>
  <si>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</si>
  <si>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</si>
  <si>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</si>
  <si>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</si>
  <si>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</si>
  <si>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</si>
  <si>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</si>
  <si>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</si>
  <si>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</si>
  <si>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</si>
  <si>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</si>
  <si>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</si>
  <si>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</si>
  <si>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</si>
  <si>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</si>
  <si>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</si>
  <si>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</si>
  <si>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</si>
  <si>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</si>
  <si>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</si>
  <si>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</si>
  <si>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</si>
  <si>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</si>
  <si>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</si>
  <si>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</si>
  <si>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</si>
  <si>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</si>
  <si>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</si>
  <si>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</si>
  <si>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</si>
  <si>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</si>
  <si>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</si>
  <si>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</si>
  <si>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</si>
  <si>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</si>
  <si>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</si>
  <si>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</si>
  <si>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</si>
  <si>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</si>
  <si>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</si>
  <si>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</si>
  <si>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</si>
  <si>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</si>
  <si>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</si>
  <si>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</si>
  <si>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</si>
  <si>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</si>
  <si>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</si>
  <si>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</si>
  <si>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</si>
  <si>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</si>
  <si>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</si>
  <si>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</si>
  <si>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</si>
  <si>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</si>
  <si>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</si>
  <si>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</si>
  <si>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</si>
  <si>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</si>
  <si>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</si>
  <si>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</si>
  <si>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</si>
  <si>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</si>
  <si>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</si>
  <si>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</si>
  <si>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</si>
  <si>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</si>
  <si>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</si>
  <si>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</si>
  <si>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</si>
  <si>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</si>
  <si>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</si>
  <si>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</si>
  <si>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</si>
  <si>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</si>
  <si>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</si>
  <si>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</si>
  <si>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</si>
  <si>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</si>
  <si>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</si>
  <si>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</si>
  <si>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</si>
  <si>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</si>
  <si>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</si>
  <si>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</si>
  <si>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</si>
  <si>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</si>
  <si>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</si>
  <si>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</si>
  <si>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</si>
  <si>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</si>
  <si>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</si>
  <si>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</si>
  <si>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</si>
  <si>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</si>
  <si>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</si>
  <si>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</si>
  <si>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</si>
  <si>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</si>
  <si>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</si>
  <si>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</si>
  <si>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</si>
  <si>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</si>
  <si>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</si>
  <si>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</si>
  <si>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</si>
  <si>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</si>
  <si>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</si>
  <si>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</si>
  <si>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</si>
  <si>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</si>
  <si>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</si>
  <si>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</si>
  <si>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</si>
  <si>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</si>
  <si>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</si>
  <si>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</si>
  <si>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</si>
  <si>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</si>
  <si>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</si>
  <si>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</si>
  <si>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</si>
  <si>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</si>
  <si>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</si>
  <si>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</si>
  <si>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</si>
  <si>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</si>
  <si>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</si>
  <si>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</si>
  <si>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</si>
  <si>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</si>
  <si>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</si>
  <si>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</si>
  <si>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</si>
  <si>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</si>
  <si>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</si>
  <si>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</si>
  <si>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</si>
  <si>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</si>
  <si>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</si>
  <si>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</si>
  <si>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</si>
  <si>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</si>
  <si>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</si>
  <si>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</si>
  <si>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</si>
  <si>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</si>
  <si>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</si>
  <si>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</si>
  <si>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</si>
  <si>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</si>
  <si>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</si>
  <si>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</si>
  <si>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</si>
  <si>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</si>
  <si>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</si>
  <si>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</si>
  <si>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</si>
  <si>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</si>
  <si>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</si>
  <si>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</si>
  <si>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</si>
  <si>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</si>
  <si>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</si>
  <si>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</si>
  <si>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</si>
  <si>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</si>
  <si>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</si>
  <si>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</si>
  <si>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</si>
  <si>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</si>
  <si>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</si>
  <si>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</si>
  <si>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</si>
  <si>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</si>
  <si>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</si>
  <si>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</si>
  <si>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</si>
  <si>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</si>
  <si>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</si>
  <si>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</si>
  <si>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</si>
  <si>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</si>
  <si>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</si>
  <si>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</si>
  <si>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</si>
  <si>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</si>
  <si>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</si>
  <si>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</si>
  <si>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</si>
  <si>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</si>
  <si>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</si>
  <si>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</si>
  <si>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</si>
  <si>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</si>
  <si>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</si>
  <si>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</si>
  <si>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</si>
  <si>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</si>
  <si>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</si>
  <si>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</si>
  <si>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</si>
  <si>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</si>
  <si>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</si>
  <si>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</si>
  <si>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</si>
  <si>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</si>
  <si>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</si>
  <si>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</si>
  <si>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</si>
  <si>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</si>
  <si>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</si>
  <si>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</si>
  <si>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</si>
  <si>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</si>
  <si>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</si>
  <si>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</si>
  <si>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</si>
  <si>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</si>
  <si>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</si>
  <si>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</si>
  <si>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</si>
  <si>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</si>
  <si>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</si>
  <si>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</si>
  <si>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</si>
  <si>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</si>
  <si>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</si>
  <si>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</si>
  <si>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</si>
  <si>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</si>
  <si>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</si>
  <si>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</si>
  <si>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</si>
  <si>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</si>
  <si>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</si>
  <si>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</si>
  <si>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</si>
  <si>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</si>
  <si>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</si>
  <si>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</si>
  <si>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</si>
  <si>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</si>
  <si>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</si>
  <si>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</si>
  <si>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</si>
  <si>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</si>
  <si>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</si>
  <si>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</si>
  <si>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</si>
  <si>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</si>
  <si>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</si>
  <si>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</si>
  <si>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</si>
  <si>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</si>
  <si>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</si>
  <si>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</si>
  <si>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</si>
  <si>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</si>
  <si>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</si>
  <si>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</si>
  <si>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</si>
  <si>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</si>
  <si>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</si>
  <si>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</si>
  <si>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</si>
  <si>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</si>
  <si>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</si>
  <si>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</si>
  <si>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</si>
  <si>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</si>
  <si>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</si>
  <si>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</si>
  <si>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</si>
  <si>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</si>
  <si>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</si>
  <si>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</si>
  <si>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</si>
  <si>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</si>
  <si>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</si>
  <si>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</si>
  <si>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</si>
  <si>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</si>
  <si>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</si>
  <si>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</si>
  <si>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</si>
  <si>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</si>
  <si>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</si>
  <si>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</si>
  <si>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</si>
  <si>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</si>
  <si>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</si>
  <si>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</si>
  <si>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</si>
  <si>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</si>
  <si>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</si>
  <si>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</si>
  <si>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</si>
  <si>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</si>
  <si>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</si>
  <si>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</si>
  <si>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</si>
  <si>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</si>
  <si>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</si>
  <si>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</si>
  <si>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</si>
  <si>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</si>
  <si>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</si>
  <si>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</si>
  <si>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</si>
  <si>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</si>
  <si>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</si>
  <si>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</si>
  <si>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</si>
  <si>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</si>
  <si>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</si>
  <si>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</si>
  <si>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</si>
  <si>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</si>
  <si>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</si>
  <si>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</si>
  <si>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</si>
  <si>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</si>
  <si>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</si>
  <si>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</si>
  <si>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</si>
  <si>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</si>
  <si>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</si>
  <si>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</si>
  <si>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</si>
  <si>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</si>
  <si>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</si>
  <si>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</si>
  <si>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</si>
  <si>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</si>
  <si>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</si>
  <si>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</si>
  <si>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</si>
  <si>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</si>
  <si>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</si>
  <si>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</si>
  <si>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</si>
  <si>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</si>
  <si>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</si>
  <si>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</si>
  <si>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</si>
  <si>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</si>
  <si>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</si>
  <si>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</si>
  <si>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</si>
  <si>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</si>
  <si>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</si>
  <si>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</si>
  <si>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</si>
  <si>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</si>
  <si>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</si>
  <si>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</si>
  <si>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</si>
  <si>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</si>
  <si>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</si>
  <si>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</si>
  <si>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</si>
  <si>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</si>
  <si>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</si>
  <si>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</si>
  <si>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</si>
  <si>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</si>
  <si>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</si>
  <si>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</si>
  <si>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</si>
  <si>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</si>
  <si>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</si>
  <si>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</si>
  <si>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</si>
  <si>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</si>
  <si>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</si>
  <si>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</si>
  <si>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</si>
  <si>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</si>
  <si>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</si>
  <si>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</si>
  <si>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</si>
  <si>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</si>
  <si>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</si>
  <si>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</si>
  <si>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</si>
  <si>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</si>
  <si>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</si>
  <si>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</si>
  <si>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</si>
  <si>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</si>
  <si>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</si>
  <si>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</si>
  <si>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</si>
  <si>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</si>
  <si>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</si>
  <si>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</si>
  <si>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</si>
  <si>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</si>
  <si>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</si>
  <si>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</si>
  <si>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</si>
  <si>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</si>
  <si>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</si>
  <si>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</si>
  <si>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</si>
  <si>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</si>
  <si>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</si>
  <si>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</si>
  <si>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</si>
  <si>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</si>
  <si>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</si>
  <si>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</si>
  <si>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</si>
  <si>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</si>
  <si>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</si>
  <si>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</si>
  <si>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</si>
  <si>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</si>
  <si>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</si>
  <si>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</si>
  <si>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</si>
  <si>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</si>
  <si>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</si>
  <si>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</si>
  <si>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</si>
  <si>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</si>
  <si>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</si>
  <si>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</si>
  <si>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</si>
  <si>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</si>
  <si>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</si>
  <si>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</si>
  <si>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</si>
  <si>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</si>
  <si>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</si>
  <si>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</si>
  <si>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</si>
  <si>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</si>
  <si>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</si>
  <si>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</si>
  <si>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</si>
  <si>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</si>
  <si>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</si>
  <si>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</si>
  <si>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</si>
  <si>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</si>
  <si>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</si>
  <si>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</si>
  <si>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</si>
  <si>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</si>
  <si>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</si>
  <si>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</si>
  <si>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</si>
  <si>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</si>
  <si>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</si>
  <si>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</si>
  <si>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</si>
  <si>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</si>
  <si>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</si>
  <si>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</si>
  <si>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</si>
  <si>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</si>
  <si>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</si>
  <si>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</si>
  <si>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</si>
  <si>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</si>
  <si>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</si>
  <si>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</si>
  <si>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</si>
  <si>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</si>
  <si>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</si>
  <si>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</si>
  <si>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</si>
  <si>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</si>
  <si>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</si>
  <si>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</si>
  <si>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</si>
  <si>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</si>
  <si>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</si>
  <si>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</si>
  <si>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</si>
  <si>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</si>
  <si>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</si>
  <si>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</si>
  <si>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</si>
  <si>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</si>
  <si>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</si>
  <si>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</si>
  <si>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</si>
  <si>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</si>
  <si>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</si>
  <si>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</si>
  <si>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</si>
  <si>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</si>
  <si>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</si>
  <si>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</si>
  <si>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</si>
  <si>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</si>
  <si>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</si>
  <si>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</si>
  <si>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</si>
  <si>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</si>
  <si>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</si>
  <si>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</si>
  <si>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</si>
  <si>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</si>
  <si>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</si>
  <si>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</si>
  <si>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</si>
  <si>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</si>
  <si>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</si>
  <si>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</si>
  <si>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</si>
  <si>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</si>
  <si>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</si>
  <si>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</si>
  <si>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</si>
  <si>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</si>
  <si>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</si>
  <si>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</si>
  <si>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</si>
  <si>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</si>
  <si>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</si>
  <si>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</si>
  <si>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</si>
  <si>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</si>
  <si>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</si>
  <si>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</si>
  <si>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</si>
  <si>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</si>
  <si>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</si>
  <si>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</si>
  <si>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</si>
  <si>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</si>
  <si>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</si>
  <si>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</si>
  <si>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</si>
  <si>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</si>
  <si>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</si>
  <si>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</si>
  <si>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</si>
  <si>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</si>
  <si>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</si>
  <si>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</si>
  <si>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</si>
  <si>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</si>
  <si>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</si>
  <si>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</si>
  <si>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</si>
  <si>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</si>
  <si>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</si>
  <si>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</si>
  <si>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</si>
  <si>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</si>
  <si>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</si>
  <si>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</si>
  <si>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</si>
  <si>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</si>
  <si>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</si>
  <si>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</si>
  <si>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</si>
  <si>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</si>
  <si>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</si>
  <si>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</si>
  <si>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</si>
  <si>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</si>
  <si>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</si>
  <si>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</si>
  <si>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</si>
  <si>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</si>
  <si>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</si>
  <si>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</si>
  <si>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</si>
  <si>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</si>
  <si>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</si>
  <si>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</si>
  <si>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</si>
  <si>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</si>
  <si>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</si>
  <si>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</si>
  <si>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</si>
  <si>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</si>
  <si>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</si>
  <si>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</si>
  <si>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</si>
  <si>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</si>
  <si>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</si>
  <si>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</si>
  <si>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</si>
  <si>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</si>
  <si>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</si>
  <si>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</si>
  <si>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</si>
  <si>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</si>
  <si>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</si>
  <si>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</si>
  <si>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</si>
  <si>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</si>
  <si>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</si>
  <si>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</si>
  <si>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</si>
  <si>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</si>
  <si>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</si>
  <si>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</si>
  <si>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</si>
  <si>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</si>
  <si>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</si>
  <si>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</si>
  <si>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</si>
  <si>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</si>
  <si>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</si>
  <si>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</si>
  <si>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</si>
  <si>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</si>
  <si>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</si>
  <si>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</si>
  <si>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</si>
  <si>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</si>
  <si>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</si>
  <si>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</si>
  <si>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</si>
  <si>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</si>
  <si>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</si>
  <si>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</si>
  <si>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</si>
  <si>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</si>
  <si>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</si>
  <si>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</si>
  <si>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</si>
  <si>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</si>
  <si>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</si>
  <si>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</si>
  <si>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</si>
  <si>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</si>
  <si>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</si>
  <si>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</si>
  <si>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</si>
  <si>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</si>
  <si>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</si>
  <si>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</si>
  <si>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</si>
  <si>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</si>
  <si>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</si>
  <si>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</si>
  <si>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</si>
  <si>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</si>
  <si>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</si>
  <si>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</si>
  <si>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</si>
  <si>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</si>
  <si>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</si>
  <si>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</si>
  <si>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</si>
  <si>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</si>
  <si>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</si>
  <si>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</si>
  <si>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</si>
  <si>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</si>
  <si>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</si>
  <si>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</si>
  <si>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</si>
  <si>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</si>
  <si>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</si>
  <si>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</si>
  <si>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</si>
  <si>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</si>
  <si>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</si>
  <si>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</si>
  <si>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</si>
  <si>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</si>
  <si>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</si>
  <si>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</si>
  <si>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</si>
  <si>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</si>
  <si>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</si>
  <si>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</si>
  <si>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</si>
  <si>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</si>
  <si>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</si>
  <si>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</si>
  <si>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</si>
  <si>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</si>
  <si>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</si>
  <si>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</si>
  <si>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</si>
  <si>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</si>
  <si>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</si>
  <si>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</si>
  <si>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</si>
  <si>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</si>
  <si>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</si>
  <si>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</si>
  <si>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</si>
  <si>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</si>
  <si>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</si>
  <si>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</si>
  <si>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</si>
  <si>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</si>
  <si>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</si>
  <si>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</si>
  <si>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</si>
  <si>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</si>
  <si>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</si>
  <si>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</si>
  <si>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</si>
  <si>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</si>
  <si>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</si>
  <si>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</si>
  <si>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</si>
  <si>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</si>
  <si>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</si>
  <si>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</si>
  <si>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</si>
  <si>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</si>
  <si>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</si>
  <si>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</si>
  <si>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</si>
  <si>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</si>
  <si>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</si>
  <si>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</si>
  <si>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</si>
  <si>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</si>
  <si>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</si>
  <si>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</si>
  <si>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</si>
  <si>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</si>
  <si>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</si>
  <si>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</si>
  <si>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</si>
  <si>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</si>
  <si>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</si>
  <si>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</si>
  <si>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</si>
  <si>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</si>
  <si>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</si>
  <si>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</si>
  <si>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</si>
  <si>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</si>
  <si>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</si>
  <si>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</si>
  <si>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</si>
  <si>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</si>
  <si>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</si>
  <si>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</si>
  <si>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</si>
  <si>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</si>
  <si>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</si>
  <si>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</si>
  <si>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</si>
  <si>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</si>
  <si>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</si>
  <si>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</si>
  <si>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</si>
  <si>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</si>
  <si>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</si>
  <si>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</si>
  <si>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</si>
  <si>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</si>
  <si>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</si>
  <si>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</si>
  <si>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</si>
  <si>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</si>
  <si>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</si>
  <si>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</si>
  <si>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</si>
  <si>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</si>
  <si>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</si>
  <si>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</si>
  <si>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</si>
  <si>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</si>
  <si>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</si>
  <si>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</si>
  <si>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</si>
  <si>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</si>
  <si>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</si>
  <si>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</si>
  <si>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</si>
  <si>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</si>
  <si>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</si>
  <si>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</si>
  <si>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</si>
  <si>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</si>
  <si>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</si>
  <si>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</si>
  <si>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</si>
  <si>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</si>
  <si>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</si>
  <si>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</si>
  <si>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</si>
  <si>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</si>
  <si>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</si>
  <si>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</si>
  <si>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</si>
  <si>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</si>
  <si>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</si>
  <si>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</si>
  <si>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</si>
  <si>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</si>
  <si>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</si>
  <si>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</si>
  <si>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</si>
  <si>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</si>
  <si>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</si>
  <si>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</si>
  <si>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</si>
  <si>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</si>
  <si>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</si>
  <si>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</si>
  <si>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</si>
  <si>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</si>
  <si>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</si>
  <si>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</si>
  <si>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</si>
  <si>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</si>
  <si>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</si>
  <si>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</si>
  <si>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</si>
  <si>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</si>
  <si>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</si>
  <si>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</si>
  <si>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</si>
  <si>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</si>
  <si>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</si>
  <si>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</si>
  <si>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</si>
  <si>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</si>
  <si>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</si>
  <si>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</si>
  <si>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</si>
  <si>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</si>
  <si>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</si>
  <si>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</si>
  <si>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</si>
  <si>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</si>
  <si>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</si>
  <si>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</si>
  <si>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</si>
  <si>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</si>
  <si>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</si>
  <si>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</si>
  <si>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</si>
  <si>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</si>
  <si>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</si>
  <si>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</si>
  <si>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</si>
  <si>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</si>
  <si>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</si>
  <si>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</si>
  <si>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</si>
  <si>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</si>
  <si>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</si>
  <si>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</si>
  <si>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</si>
  <si>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</si>
  <si>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</si>
  <si>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</si>
  <si>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</si>
  <si>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</si>
  <si>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</si>
  <si>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</si>
  <si>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</si>
  <si>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</si>
  <si>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</si>
  <si>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</si>
  <si>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</si>
  <si>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</si>
  <si>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</si>
  <si>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</si>
  <si>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</si>
  <si>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</si>
  <si>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</si>
  <si>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</si>
  <si>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</si>
  <si>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</si>
  <si>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</si>
  <si>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</si>
  <si>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</si>
  <si>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</si>
  <si>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</si>
  <si>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</si>
  <si>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</si>
  <si>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</si>
  <si>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</si>
  <si>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</si>
  <si>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</si>
  <si>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</si>
  <si>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</si>
  <si>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</si>
  <si>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</si>
  <si>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</si>
  <si>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</si>
  <si>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</si>
  <si>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</si>
  <si>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</si>
  <si>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</si>
  <si>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</si>
  <si>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</si>
  <si>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</si>
  <si>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</si>
  <si>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</si>
  <si>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</si>
  <si>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</si>
  <si>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</si>
  <si>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</si>
  <si>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</si>
  <si>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</si>
  <si>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</si>
  <si>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</si>
  <si>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</si>
  <si>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</si>
  <si>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</si>
  <si>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</si>
  <si>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</si>
  <si>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</si>
  <si>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</si>
  <si>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</si>
  <si>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</si>
  <si>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</si>
  <si>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</si>
  <si>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</si>
  <si>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</si>
  <si>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</si>
  <si>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</si>
  <si>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</si>
  <si>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</si>
  <si>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</si>
  <si>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</si>
  <si>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</si>
  <si>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</si>
  <si>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</si>
  <si>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</si>
  <si>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</si>
  <si>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</si>
  <si>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</si>
  <si>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</si>
  <si>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</si>
  <si>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</si>
  <si>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</si>
  <si>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</si>
  <si>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</si>
  <si>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</si>
  <si>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</si>
  <si>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</si>
  <si>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</si>
  <si>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</si>
  <si>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</si>
  <si>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</si>
  <si>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</si>
  <si>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</si>
  <si>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</si>
  <si>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</si>
  <si>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</si>
  <si>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</si>
  <si>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</si>
  <si>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</si>
  <si>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</si>
  <si>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</si>
  <si>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</si>
  <si>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</si>
  <si>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</si>
  <si>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</si>
  <si>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</si>
  <si>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</si>
  <si>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</si>
  <si>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</si>
  <si>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</si>
  <si>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</si>
  <si>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</si>
  <si>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</si>
  <si>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</si>
  <si>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</si>
  <si>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</si>
  <si>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</si>
  <si>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</si>
  <si>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</si>
  <si>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</si>
  <si>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</si>
  <si>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</si>
  <si>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</si>
  <si>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</si>
  <si>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</si>
  <si>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</si>
  <si>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</si>
  <si>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</si>
  <si>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</si>
  <si>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</si>
  <si>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</si>
  <si>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</si>
  <si>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</si>
  <si>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</si>
  <si>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</si>
  <si>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</si>
  <si>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</si>
  <si>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</si>
  <si>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</si>
  <si>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</si>
  <si>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</si>
  <si>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</si>
  <si>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</si>
  <si>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</si>
  <si>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</si>
  <si>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</si>
  <si>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</si>
  <si>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</si>
  <si>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</si>
  <si>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</si>
  <si>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</si>
  <si>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</si>
  <si>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</si>
  <si>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</si>
  <si>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</si>
  <si>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</si>
  <si>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</si>
  <si>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</si>
  <si>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</si>
  <si>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</si>
  <si>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</si>
  <si>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</si>
  <si>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</si>
  <si>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</si>
  <si>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</si>
  <si>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</si>
  <si>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</si>
  <si>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</si>
  <si>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</si>
  <si>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</si>
  <si>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</si>
  <si>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</si>
  <si>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</si>
  <si>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</si>
  <si>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</si>
  <si>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</si>
  <si>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</si>
  <si>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</si>
  <si>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</si>
  <si>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</si>
  <si>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</si>
  <si>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</si>
  <si>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</si>
  <si>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</si>
  <si>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</si>
  <si>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</si>
  <si>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</si>
  <si>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</si>
  <si>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</si>
  <si>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</si>
  <si>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</si>
  <si>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</si>
  <si>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</si>
  <si>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</si>
  <si>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</si>
  <si>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</si>
  <si>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</si>
  <si>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</si>
  <si>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</si>
  <si>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</si>
  <si>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</si>
  <si>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</si>
  <si>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</si>
  <si>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</si>
  <si>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</si>
  <si>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</si>
  <si>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</si>
  <si>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</si>
  <si>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</si>
  <si>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</si>
  <si>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</si>
  <si>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</si>
  <si>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</si>
  <si>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</si>
  <si>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</si>
  <si>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</si>
  <si>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</si>
  <si>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</si>
  <si>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</si>
  <si>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</si>
  <si>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</si>
  <si>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</si>
  <si>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</si>
  <si>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</si>
  <si>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</si>
  <si>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</si>
  <si>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</si>
  <si>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</si>
  <si>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</si>
  <si>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</si>
  <si>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</si>
  <si>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</si>
  <si>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</si>
  <si>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</si>
  <si>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</si>
  <si>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</si>
  <si>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</si>
  <si>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</si>
  <si>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</si>
  <si>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</si>
  <si>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</si>
  <si>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</si>
  <si>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</si>
  <si>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</si>
  <si>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</si>
  <si>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</si>
  <si>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</si>
  <si>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</si>
  <si>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</si>
  <si>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</si>
  <si>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</si>
  <si>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</si>
  <si>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</si>
  <si>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</si>
  <si>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</si>
  <si>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</si>
  <si>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</si>
  <si>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</si>
  <si>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</si>
  <si>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</si>
  <si>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</si>
  <si>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</si>
  <si>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</si>
  <si>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</si>
  <si>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</si>
  <si>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</si>
  <si>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</si>
  <si>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</si>
  <si>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</si>
  <si>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</si>
  <si>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</si>
  <si>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</si>
  <si>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</si>
  <si>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</si>
  <si>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</si>
  <si>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</si>
  <si>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</si>
  <si>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</si>
  <si>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</si>
  <si>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</si>
  <si>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</si>
  <si>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</si>
  <si>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</si>
  <si>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</si>
  <si>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</si>
  <si>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</si>
  <si>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</si>
  <si>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</si>
  <si>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</si>
  <si>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</si>
  <si>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</si>
  <si>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</si>
  <si>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</si>
  <si>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</si>
  <si>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</si>
  <si>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</si>
  <si>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</si>
  <si>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</si>
  <si>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</si>
  <si>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</si>
  <si>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</si>
  <si>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</si>
  <si>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</si>
  <si>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</si>
  <si>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</si>
  <si>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</si>
  <si>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</si>
  <si>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</si>
  <si>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</si>
  <si>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</si>
  <si>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</si>
  <si>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</si>
  <si>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</si>
  <si>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</si>
  <si>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</si>
  <si>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</si>
  <si>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</si>
  <si>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</si>
  <si>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</si>
  <si>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</si>
  <si>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</si>
  <si>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</si>
  <si>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</si>
  <si>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</si>
  <si>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</si>
  <si>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</si>
  <si>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</si>
  <si>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</si>
  <si>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</si>
  <si>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</si>
  <si>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</si>
  <si>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</si>
  <si>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</si>
  <si>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</si>
  <si>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</si>
  <si>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</si>
  <si>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</si>
  <si>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</si>
  <si>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</si>
  <si>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</si>
  <si>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</si>
  <si>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</si>
  <si>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</si>
  <si>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</si>
  <si>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</si>
  <si>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</si>
  <si>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</si>
  <si>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</si>
  <si>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</si>
  <si>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</si>
  <si>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</si>
  <si>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</si>
  <si>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</si>
  <si>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</si>
  <si>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</si>
  <si>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</si>
  <si>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</si>
  <si>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</si>
  <si>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</si>
  <si>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</si>
  <si>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</si>
  <si>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</si>
  <si>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</si>
  <si>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</si>
  <si>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</si>
  <si>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</si>
  <si>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</si>
  <si>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</si>
  <si>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</si>
  <si>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</si>
  <si>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</si>
  <si>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</si>
  <si>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</si>
  <si>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</si>
  <si>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</si>
  <si>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</si>
  <si>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</si>
  <si>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</si>
  <si>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</si>
  <si>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</si>
  <si>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</si>
  <si>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</si>
  <si>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</si>
  <si>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</si>
  <si>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</si>
  <si>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</si>
  <si>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</si>
  <si>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</si>
  <si>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</si>
  <si>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</si>
  <si>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</si>
  <si>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</si>
  <si>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</si>
  <si>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</si>
  <si>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</si>
  <si>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</si>
  <si>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</si>
  <si>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</si>
  <si>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</si>
  <si>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</si>
  <si>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</si>
  <si>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</si>
  <si>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</si>
  <si>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</si>
  <si>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</si>
  <si>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</si>
  <si>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</si>
  <si>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</si>
  <si>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</si>
  <si>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</si>
  <si>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</si>
  <si>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</si>
  <si>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</si>
  <si>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</si>
  <si>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</si>
  <si>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</si>
  <si>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</si>
  <si>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</si>
  <si>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</si>
  <si>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</si>
  <si>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</si>
  <si>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</si>
  <si>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</si>
  <si>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</si>
  <si>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</si>
  <si>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</si>
  <si>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</si>
  <si>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</si>
  <si>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</si>
  <si>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</si>
  <si>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</si>
  <si>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</si>
  <si>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</si>
  <si>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</si>
  <si>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</si>
  <si>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</si>
  <si>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</si>
  <si>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</si>
  <si>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</si>
  <si>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</si>
  <si>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</si>
  <si>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</si>
  <si>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</si>
  <si>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</si>
  <si>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</si>
  <si>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</si>
  <si>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</si>
  <si>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</si>
  <si>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</si>
  <si>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</si>
  <si>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</si>
  <si>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</si>
  <si>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</si>
  <si>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</si>
  <si>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</si>
  <si>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</si>
  <si>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</si>
  <si>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</si>
  <si>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</si>
  <si>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</si>
  <si>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</si>
  <si>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</si>
  <si>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</si>
  <si>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</si>
  <si>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</si>
  <si>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</si>
  <si>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</si>
  <si>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</si>
  <si>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</si>
  <si>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</si>
  <si>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</si>
  <si>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</si>
  <si>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</si>
  <si>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</si>
  <si>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</si>
  <si>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</si>
  <si>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</si>
  <si>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</si>
  <si>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</si>
  <si>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</si>
  <si>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</si>
  <si>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</si>
  <si>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</si>
  <si>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</si>
  <si>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</si>
  <si>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</si>
  <si>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</si>
  <si>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</si>
  <si>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</si>
  <si>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</si>
  <si>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</si>
  <si>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</si>
  <si>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</si>
  <si>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</si>
  <si>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</si>
  <si>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</si>
  <si>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</si>
  <si>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</si>
  <si>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</si>
  <si>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</si>
  <si>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</si>
  <si>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</si>
  <si>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</si>
  <si>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</si>
  <si>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</si>
  <si>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</si>
  <si>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</si>
  <si>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</si>
  <si>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</si>
  <si>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</si>
  <si>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</si>
  <si>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</si>
  <si>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</si>
  <si>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</si>
  <si>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</si>
  <si>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</si>
  <si>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</si>
  <si>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</si>
  <si>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</si>
  <si>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</si>
  <si>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</si>
  <si>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</si>
  <si>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</si>
  <si>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</si>
  <si>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</si>
  <si>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</si>
  <si>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</si>
  <si>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</si>
  <si>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</si>
  <si>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</si>
  <si>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</si>
  <si>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</si>
  <si>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</si>
  <si>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</si>
  <si>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</si>
  <si>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</si>
  <si>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</si>
  <si>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</si>
  <si>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</si>
  <si>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</si>
  <si>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</si>
  <si>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</si>
  <si>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</si>
  <si>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</si>
  <si>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</si>
  <si>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</si>
  <si>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</si>
  <si>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</si>
  <si>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</si>
  <si>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</si>
  <si>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</si>
  <si>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</si>
  <si>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</si>
  <si>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</si>
  <si>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</si>
  <si>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</si>
  <si>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</si>
  <si>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</si>
  <si>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</si>
  <si>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</si>
  <si>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</si>
  <si>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</si>
  <si>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</si>
  <si>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</si>
  <si>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</si>
  <si>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</si>
  <si>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</si>
  <si>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</si>
  <si>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</si>
  <si>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</si>
  <si>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</si>
  <si>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</si>
  <si>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</si>
  <si>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</si>
  <si>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</si>
  <si>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</si>
  <si>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</si>
  <si>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</si>
  <si>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</si>
  <si>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</si>
  <si>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</si>
  <si>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</si>
  <si>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</si>
  <si>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</si>
  <si>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</si>
  <si>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</si>
  <si>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</si>
  <si>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</si>
  <si>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</si>
  <si>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</si>
  <si>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</si>
  <si>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</si>
  <si>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</si>
  <si>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</si>
  <si>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</si>
  <si>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</si>
  <si>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</si>
  <si>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</si>
  <si>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</si>
  <si>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</si>
  <si>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</si>
  <si>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</si>
  <si>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</si>
  <si>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</si>
  <si>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</si>
  <si>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</si>
  <si>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</si>
  <si>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</si>
  <si>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</si>
  <si>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</si>
  <si>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</si>
  <si>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</si>
  <si>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</si>
  <si>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</si>
  <si>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</si>
  <si>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</si>
  <si>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</si>
  <si>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</si>
  <si>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</si>
  <si>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</si>
  <si>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</si>
  <si>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</si>
  <si>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</si>
  <si>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</si>
  <si>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</si>
  <si>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</si>
  <si>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</si>
  <si>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</si>
  <si>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</si>
  <si>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</si>
  <si>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</si>
  <si>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</si>
  <si>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</si>
  <si>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</si>
  <si>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</si>
  <si>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</si>
  <si>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</si>
  <si>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</si>
  <si>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</si>
  <si>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</si>
  <si>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</si>
  <si>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</si>
  <si>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</si>
  <si>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</si>
  <si>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</si>
  <si>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</si>
  <si>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</si>
  <si>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</si>
  <si>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</si>
  <si>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</si>
  <si>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</si>
  <si>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</si>
  <si>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</si>
  <si>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</si>
  <si>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</si>
  <si>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</si>
  <si>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</si>
  <si>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</si>
  <si>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</si>
  <si>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</si>
  <si>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</si>
  <si>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</si>
  <si>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</si>
  <si>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</si>
  <si>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</si>
  <si>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</si>
  <si>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</si>
  <si>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</si>
  <si>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</si>
  <si>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</si>
  <si>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</si>
  <si>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</si>
  <si>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</si>
  <si>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</si>
  <si>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</si>
  <si>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</si>
  <si>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</si>
  <si>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</si>
  <si>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</si>
  <si>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</si>
  <si>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</si>
  <si>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</si>
  <si>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</si>
  <si>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</si>
  <si>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</si>
  <si>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</si>
  <si>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</si>
  <si>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</si>
  <si>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</si>
  <si>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</si>
  <si>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</si>
  <si>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</si>
  <si>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</si>
  <si>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</si>
  <si>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</si>
  <si>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</si>
  <si>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</si>
  <si>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</si>
  <si>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</si>
  <si>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</si>
  <si>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</si>
  <si>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</si>
  <si>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</si>
  <si>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</si>
  <si>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</si>
  <si>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</si>
  <si>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</si>
  <si>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</si>
  <si>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</si>
  <si>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</si>
  <si>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</si>
  <si>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</si>
  <si>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</si>
  <si>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</si>
  <si>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</si>
  <si>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</si>
  <si>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</si>
  <si>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</si>
  <si>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</si>
  <si>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</si>
  <si>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</si>
  <si>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</si>
  <si>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</si>
  <si>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</si>
  <si>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</si>
  <si>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</si>
  <si>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</si>
  <si>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</si>
  <si>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</si>
  <si>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</si>
  <si>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</si>
  <si>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</si>
  <si>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</si>
  <si>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</si>
  <si>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</si>
  <si>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</si>
  <si>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</si>
  <si>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</si>
  <si>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</si>
  <si>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</si>
  <si>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</si>
  <si>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</si>
  <si>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</si>
  <si>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</si>
  <si>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</si>
  <si>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</si>
  <si>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</si>
  <si>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</si>
  <si>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</si>
  <si>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</si>
  <si>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</si>
  <si>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</si>
  <si>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</si>
  <si>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</si>
  <si>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</si>
  <si>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</si>
  <si>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</si>
  <si>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</si>
  <si>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</si>
  <si>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</si>
  <si>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</si>
  <si>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</si>
  <si>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</si>
  <si>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</si>
  <si>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</si>
  <si>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</si>
  <si>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</si>
  <si>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</si>
  <si>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</si>
  <si>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</si>
  <si>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</si>
  <si>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</si>
  <si>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</si>
  <si>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</si>
  <si>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</si>
  <si>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</si>
  <si>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</si>
  <si>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</si>
  <si>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</si>
  <si>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</si>
  <si>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</si>
  <si>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</si>
  <si>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</si>
  <si>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</si>
  <si>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</si>
  <si>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</si>
  <si>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</si>
  <si>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</si>
  <si>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</si>
  <si>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</si>
  <si>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</si>
  <si>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</si>
  <si>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</si>
  <si>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</si>
  <si>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</si>
  <si>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</si>
  <si>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</si>
  <si>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</si>
  <si>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</si>
  <si>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</si>
  <si>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</si>
  <si>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</si>
  <si>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</si>
  <si>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</si>
  <si>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</si>
  <si>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</si>
  <si>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</si>
  <si>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</si>
  <si>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</si>
  <si>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</si>
  <si>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</si>
  <si>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</si>
  <si>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</si>
  <si>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</si>
  <si>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</si>
  <si>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</si>
  <si>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</si>
  <si>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</si>
  <si>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</si>
  <si>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</si>
  <si>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</si>
  <si>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</si>
  <si>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</si>
  <si>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</si>
  <si>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</si>
  <si>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</si>
  <si>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</si>
  <si>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</si>
  <si>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</si>
  <si>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</si>
  <si>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</si>
  <si>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</si>
  <si>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</si>
  <si>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</si>
  <si>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</si>
  <si>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</si>
  <si>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</si>
  <si>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</si>
  <si>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</si>
  <si>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</si>
  <si>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</si>
  <si>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</si>
  <si>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</si>
  <si>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</si>
  <si>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</si>
  <si>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</si>
  <si>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</si>
  <si>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</si>
  <si>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</si>
  <si>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</si>
  <si>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</si>
  <si>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</si>
  <si>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</si>
  <si>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</si>
  <si>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</si>
  <si>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</si>
  <si>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</si>
  <si>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</si>
  <si>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</si>
  <si>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</si>
  <si>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</si>
  <si>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</si>
  <si>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</si>
  <si>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</si>
  <si>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</si>
  <si>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</si>
  <si>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</si>
  <si>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</si>
  <si>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</si>
  <si>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</si>
  <si>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</si>
  <si>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</si>
  <si>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</si>
  <si>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</si>
  <si>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</si>
  <si>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</si>
  <si>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</si>
  <si>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</si>
  <si>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</si>
  <si>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</si>
  <si>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</si>
  <si>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</si>
  <si>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</si>
  <si>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</si>
  <si>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</si>
  <si>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</si>
  <si>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</si>
  <si>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</si>
  <si>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</si>
  <si>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</si>
  <si>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</si>
  <si>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</si>
  <si>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</si>
  <si>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</si>
  <si>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</si>
  <si>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</si>
  <si>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</si>
  <si>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</si>
  <si>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</si>
  <si>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</si>
  <si>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</si>
  <si>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</si>
  <si>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</si>
  <si>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</si>
  <si>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</si>
  <si>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</si>
  <si>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</si>
  <si>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</si>
  <si>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</si>
  <si>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</si>
  <si>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</si>
  <si>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</si>
  <si>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</si>
  <si>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</si>
  <si>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</si>
  <si>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</si>
  <si>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</si>
  <si>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</si>
  <si>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</si>
  <si>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</si>
  <si>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</si>
  <si>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</si>
  <si>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</si>
  <si>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</si>
  <si>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</si>
  <si>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</si>
  <si>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</si>
  <si>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</si>
  <si>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</si>
  <si>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</si>
  <si>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</si>
  <si>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</si>
  <si>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</si>
  <si>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</si>
  <si>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</si>
  <si>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</si>
  <si>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</si>
  <si>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</si>
  <si>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</si>
  <si>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</si>
  <si>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</si>
  <si>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</si>
  <si>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</si>
  <si>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</si>
  <si>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</si>
  <si>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</si>
  <si>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</si>
  <si>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</si>
  <si>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</si>
  <si>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</si>
  <si>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</si>
  <si>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</si>
  <si>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</si>
  <si>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</si>
  <si>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</si>
  <si>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</si>
  <si>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</si>
  <si>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</si>
  <si>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</si>
  <si>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</si>
  <si>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</si>
  <si>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</si>
  <si>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</si>
  <si>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</si>
  <si>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</si>
  <si>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</si>
  <si>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</si>
  <si>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</si>
  <si>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</si>
  <si>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</si>
  <si>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</si>
  <si>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</si>
  <si>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</si>
  <si>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</si>
  <si>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</si>
  <si>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</si>
  <si>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</si>
  <si>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</si>
  <si>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</si>
  <si>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</si>
  <si>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</si>
  <si>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</si>
  <si>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</si>
  <si>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</si>
  <si>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</si>
  <si>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</si>
  <si>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</si>
  <si>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</si>
  <si>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</si>
  <si>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</si>
  <si>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</si>
  <si>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</si>
  <si>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</si>
  <si>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</si>
  <si>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</si>
  <si>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</si>
  <si>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</si>
  <si>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</si>
  <si>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</si>
  <si>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</si>
  <si>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</si>
  <si>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</si>
  <si>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</si>
  <si>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</si>
  <si>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</si>
  <si>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</si>
  <si>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</si>
  <si>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</si>
  <si>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</si>
  <si>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</si>
  <si>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</si>
  <si>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</si>
  <si>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</si>
  <si>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</si>
  <si>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</si>
  <si>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</si>
  <si>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</si>
  <si>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</si>
  <si>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</si>
  <si>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</si>
  <si>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</si>
  <si>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</si>
  <si>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</si>
  <si>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</si>
  <si>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</si>
  <si>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</si>
  <si>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</si>
  <si>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</si>
  <si>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</si>
  <si>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</si>
  <si>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</si>
  <si>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</si>
  <si>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</si>
  <si>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</si>
  <si>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</si>
  <si>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</si>
  <si>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</si>
  <si>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</si>
  <si>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</si>
  <si>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</si>
  <si>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</si>
  <si>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</si>
  <si>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</si>
  <si>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</si>
  <si>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</si>
  <si>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</si>
  <si>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</si>
  <si>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</si>
  <si>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</si>
  <si>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</si>
  <si>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</si>
  <si>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</si>
  <si>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</si>
  <si>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</si>
  <si>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</si>
  <si>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</si>
  <si>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</si>
  <si>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</si>
  <si>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</si>
  <si>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</si>
  <si>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</si>
  <si>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</si>
  <si>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</si>
  <si>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</si>
  <si>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</si>
  <si>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</si>
  <si>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</si>
  <si>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</si>
  <si>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</si>
  <si>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</si>
  <si>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</si>
  <si>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</si>
  <si>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</si>
  <si>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</si>
  <si>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</si>
  <si>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</si>
  <si>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</si>
  <si>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</si>
  <si>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</si>
  <si>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</si>
  <si>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</si>
  <si>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</si>
  <si>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</si>
  <si>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</si>
  <si>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</si>
  <si>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</si>
  <si>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</si>
  <si>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</si>
  <si>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</si>
  <si>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</si>
  <si>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</si>
  <si>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</si>
  <si>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</si>
  <si>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</si>
  <si>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</si>
  <si>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</si>
  <si>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</si>
  <si>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</si>
  <si>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</si>
  <si>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</si>
  <si>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</si>
  <si>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</si>
  <si>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</si>
  <si>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</si>
  <si>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</si>
  <si>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</si>
  <si>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</si>
  <si>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</si>
  <si>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</si>
  <si>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</si>
  <si>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</si>
  <si>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</si>
  <si>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</si>
  <si>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</si>
  <si>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</si>
  <si>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</si>
  <si>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</si>
  <si>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</si>
  <si>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</si>
  <si>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</si>
  <si>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</si>
  <si>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</si>
  <si>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</si>
  <si>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</si>
  <si>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</si>
  <si>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</si>
  <si>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</si>
  <si>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</si>
  <si>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</si>
  <si>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</si>
  <si>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</si>
  <si>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</si>
  <si>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</si>
  <si>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</si>
  <si>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</si>
  <si>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</si>
  <si>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</si>
  <si>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</si>
  <si>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</si>
  <si>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</si>
  <si>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</si>
  <si>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</si>
  <si>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</si>
  <si>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</si>
  <si>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</si>
  <si>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</si>
  <si>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</si>
  <si>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</si>
  <si>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</si>
  <si>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</si>
  <si>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</si>
  <si>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</si>
  <si>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</si>
  <si>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</si>
  <si>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</si>
  <si>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</si>
  <si>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</si>
  <si>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</si>
  <si>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</si>
  <si>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</si>
  <si>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</si>
  <si>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</si>
  <si>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</si>
  <si>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</si>
  <si>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</si>
  <si>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</si>
  <si>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</si>
  <si>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</si>
  <si>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</si>
  <si>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</si>
  <si>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</si>
  <si>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</si>
  <si>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</si>
  <si>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</si>
  <si>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</si>
  <si>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</si>
  <si>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</si>
  <si>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</si>
  <si>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</si>
  <si>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</si>
  <si>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</si>
  <si>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</si>
  <si>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</si>
  <si>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</si>
  <si>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</si>
  <si>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</si>
  <si>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</si>
  <si>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</si>
  <si>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</si>
  <si>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</si>
  <si>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</si>
  <si>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</si>
  <si>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</si>
  <si>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</si>
  <si>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</si>
  <si>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</si>
  <si>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</si>
  <si>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</si>
  <si>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</si>
  <si>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</si>
  <si>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</si>
  <si>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</si>
  <si>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</si>
  <si>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</si>
  <si>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</si>
  <si>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</si>
  <si>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</si>
  <si>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</si>
  <si>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</si>
  <si>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</si>
  <si>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</si>
  <si>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</si>
  <si>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</si>
  <si>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</si>
  <si>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</si>
  <si>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</si>
  <si>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</si>
  <si>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</si>
  <si>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</si>
  <si>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</si>
  <si>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</si>
  <si>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</si>
  <si>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</si>
  <si>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</si>
  <si>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</si>
  <si>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</si>
  <si>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</si>
  <si>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</si>
  <si>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</si>
  <si>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</si>
  <si>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</si>
  <si>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</si>
  <si>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</si>
  <si>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</si>
  <si>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</si>
  <si>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</si>
  <si>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</si>
  <si>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</si>
  <si>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</si>
  <si>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</si>
  <si>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</si>
  <si>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</si>
  <si>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</si>
  <si>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</si>
  <si>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</si>
  <si>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</si>
  <si>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</si>
  <si>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</si>
  <si>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</si>
  <si>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</si>
  <si>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</si>
  <si>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</si>
  <si>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</si>
  <si>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</si>
  <si>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</si>
  <si>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</si>
  <si>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</si>
  <si>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</si>
  <si>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</si>
  <si>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</si>
  <si>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</si>
  <si>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</si>
  <si>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</si>
  <si>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</si>
  <si>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</si>
  <si>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</si>
  <si>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</si>
  <si>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</si>
  <si>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</si>
  <si>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</si>
  <si>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</si>
  <si>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</si>
  <si>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</si>
  <si>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</si>
  <si>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</si>
  <si>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</si>
  <si>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</si>
  <si>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</si>
  <si>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</si>
  <si>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</si>
  <si>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</si>
  <si>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</si>
  <si>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</si>
  <si>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</si>
  <si>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</si>
  <si>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</si>
  <si>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</si>
  <si>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</si>
  <si>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</si>
  <si>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</si>
  <si>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</si>
  <si>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</si>
  <si>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</si>
  <si>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</si>
  <si>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</si>
  <si>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</si>
  <si>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</si>
  <si>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</si>
  <si>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</si>
  <si>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</si>
  <si>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</si>
  <si>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</si>
  <si>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</si>
  <si>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</si>
  <si>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</si>
  <si>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</si>
  <si>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</si>
  <si>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</si>
  <si>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</si>
  <si>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</si>
  <si>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</si>
  <si>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</si>
  <si>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</si>
  <si>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</si>
  <si>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</si>
  <si>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</si>
  <si>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</si>
  <si>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</si>
  <si>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</si>
  <si>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</si>
  <si>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</si>
  <si>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</si>
  <si>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</si>
  <si>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</si>
  <si>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</si>
  <si>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</si>
  <si>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</si>
  <si>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</si>
  <si>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</si>
  <si>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</si>
  <si>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</si>
  <si>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</si>
  <si>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</si>
  <si>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</si>
  <si>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</si>
  <si>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</si>
  <si>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</si>
  <si>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</si>
  <si>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</si>
  <si>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</si>
  <si>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</si>
  <si>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</si>
  <si>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</si>
  <si>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</si>
  <si>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</si>
  <si>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</si>
  <si>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</si>
  <si>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</si>
  <si>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</si>
  <si>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</si>
  <si>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</si>
  <si>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</si>
  <si>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</si>
  <si>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</si>
  <si>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</si>
  <si>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</si>
  <si>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</si>
  <si>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</si>
  <si>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</si>
  <si>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</si>
  <si>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</si>
  <si>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</si>
  <si>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</si>
  <si>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</si>
  <si>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</si>
  <si>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</si>
  <si>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</si>
  <si>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</si>
  <si>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</si>
  <si>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</si>
  <si>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</si>
  <si>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</si>
  <si>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</si>
  <si>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</si>
  <si>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</si>
  <si>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</si>
  <si>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</si>
  <si>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</si>
  <si>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</si>
  <si>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</si>
  <si>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</si>
  <si>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</si>
  <si>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</si>
  <si>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</si>
  <si>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</si>
  <si>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</si>
  <si>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</si>
  <si>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</si>
  <si>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</si>
  <si>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</si>
  <si>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</si>
  <si>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</si>
  <si>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</si>
  <si>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</si>
  <si>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</si>
  <si>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</si>
  <si>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</si>
  <si>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</si>
  <si>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</si>
  <si>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</si>
  <si>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</si>
  <si>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</si>
  <si>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</si>
  <si>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</si>
  <si>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</si>
  <si>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</si>
  <si>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</si>
  <si>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</si>
  <si>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</si>
  <si>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</si>
  <si>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</si>
  <si>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</si>
  <si>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</si>
  <si>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</si>
  <si>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</si>
  <si>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</si>
  <si>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</si>
  <si>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</si>
  <si>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</si>
  <si>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</si>
  <si>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</si>
  <si>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</si>
  <si>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</si>
  <si>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</si>
  <si>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</si>
  <si>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</si>
  <si>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</si>
  <si>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</si>
  <si>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</si>
  <si>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</si>
  <si>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</si>
  <si>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</si>
  <si>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</si>
  <si>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</si>
  <si>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</si>
  <si>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</si>
  <si>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</si>
  <si>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</si>
  <si>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</si>
  <si>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</si>
  <si>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</si>
  <si>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</si>
  <si>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</si>
  <si>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</si>
  <si>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</si>
  <si>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</si>
  <si>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</si>
  <si>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</si>
  <si>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</si>
  <si>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</si>
  <si>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</si>
  <si>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</si>
  <si>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</si>
  <si>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</si>
  <si>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</si>
  <si>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</si>
  <si>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</si>
  <si>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</si>
  <si>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</si>
  <si>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</si>
  <si>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</si>
  <si>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</si>
  <si>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</si>
  <si>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</si>
  <si>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</si>
  <si>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</si>
  <si>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</si>
  <si>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</si>
  <si>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</si>
  <si>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</si>
  <si>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</si>
  <si>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</si>
  <si>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</si>
  <si>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</si>
  <si>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</si>
  <si>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</si>
  <si>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</si>
  <si>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</si>
  <si>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</si>
  <si>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</si>
  <si>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</si>
  <si>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</si>
  <si>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</si>
  <si>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</si>
  <si>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</si>
  <si>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</si>
  <si>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</si>
  <si>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</si>
  <si>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</si>
  <si>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</si>
  <si>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</si>
  <si>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</si>
  <si>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</si>
  <si>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</si>
  <si>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</si>
  <si>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</si>
  <si>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</si>
  <si>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</si>
  <si>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</si>
  <si>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</si>
  <si>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</si>
  <si>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</si>
  <si>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</si>
  <si>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</si>
  <si>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</si>
  <si>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</si>
  <si>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</si>
  <si>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</si>
  <si>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</si>
  <si>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</si>
  <si>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</si>
  <si>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</si>
  <si>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</si>
  <si>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</si>
  <si>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</si>
  <si>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</si>
  <si>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</si>
  <si>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</si>
  <si>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</si>
  <si>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</si>
  <si>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</si>
  <si>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</si>
  <si>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</si>
  <si>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</si>
  <si>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</si>
  <si>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</si>
  <si>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</si>
  <si>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</si>
  <si>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</si>
  <si>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</si>
  <si>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</si>
  <si>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</si>
  <si>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</si>
  <si>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</si>
  <si>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</si>
  <si>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</si>
  <si>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</si>
  <si>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</si>
  <si>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</si>
  <si>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</si>
  <si>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</si>
  <si>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</si>
  <si>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</si>
  <si>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</si>
  <si>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</si>
  <si>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</si>
  <si>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</si>
  <si>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</si>
  <si>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</si>
  <si>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</si>
  <si>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</si>
  <si>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</si>
  <si>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</si>
  <si>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</si>
  <si>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</si>
  <si>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</si>
  <si>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</si>
  <si>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</si>
  <si>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</si>
  <si>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</si>
  <si>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</si>
  <si>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</si>
  <si>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</si>
  <si>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</si>
  <si>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</si>
  <si>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</si>
  <si>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</si>
  <si>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</si>
  <si>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</si>
  <si>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</si>
  <si>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</si>
  <si>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</si>
  <si>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</si>
  <si>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</si>
  <si>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</si>
  <si>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</si>
  <si>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</si>
  <si>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</si>
  <si>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</si>
  <si>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</si>
  <si>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</si>
  <si>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</si>
  <si>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</si>
  <si>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</si>
  <si>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</si>
  <si>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</si>
  <si>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</si>
  <si>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</si>
  <si>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</si>
  <si>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</si>
  <si>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</si>
  <si>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</si>
  <si>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</si>
  <si>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</si>
  <si>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</si>
  <si>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</si>
  <si>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</si>
  <si>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</si>
  <si>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</si>
  <si>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</si>
  <si>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</si>
  <si>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</si>
  <si>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</si>
  <si>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</si>
  <si>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</si>
  <si>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</si>
  <si>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</si>
  <si>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</si>
  <si>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</si>
  <si>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</si>
  <si>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</si>
  <si>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</si>
  <si>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</si>
  <si>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</si>
  <si>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</si>
  <si>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</si>
  <si>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</si>
  <si>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</si>
  <si>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</si>
  <si>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</si>
  <si>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</si>
  <si>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</si>
  <si>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</si>
  <si>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</si>
  <si>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</si>
  <si>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</si>
  <si>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</si>
  <si>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</si>
  <si>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</si>
  <si>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</si>
  <si>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</si>
  <si>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</si>
  <si>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</si>
  <si>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</si>
  <si>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</si>
  <si>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</si>
  <si>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</si>
  <si>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</si>
  <si>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</si>
  <si>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</si>
  <si>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</si>
  <si>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</si>
  <si>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</si>
  <si>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</si>
  <si>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</si>
  <si>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</si>
  <si>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</si>
  <si>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</si>
  <si>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</si>
  <si>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</si>
  <si>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</si>
  <si>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</si>
  <si>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</si>
  <si>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</si>
  <si>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</si>
  <si>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</si>
  <si>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</si>
  <si>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</si>
  <si>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</si>
  <si>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</si>
  <si>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</si>
  <si>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</si>
  <si>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</si>
  <si>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</si>
  <si>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</si>
  <si>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</si>
  <si>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</si>
  <si>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</si>
  <si>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</si>
  <si>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</si>
  <si>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</si>
  <si>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</si>
  <si>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</si>
  <si>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</si>
  <si>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</si>
  <si>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</si>
  <si>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</si>
  <si>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</si>
  <si>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</si>
  <si>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</si>
  <si>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</si>
  <si>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</si>
  <si>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</si>
  <si>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</si>
  <si>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</si>
  <si>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</si>
  <si>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</si>
  <si>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</si>
  <si>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</si>
  <si>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</si>
  <si>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</si>
  <si>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</si>
  <si>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</si>
  <si>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</si>
  <si>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</si>
  <si>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</si>
  <si>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</si>
  <si>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</si>
  <si>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</si>
  <si>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</si>
  <si>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</si>
  <si>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</si>
  <si>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</si>
  <si>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</si>
  <si>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</si>
  <si>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</si>
  <si>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</si>
  <si>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</si>
  <si>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</si>
  <si>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</si>
  <si>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</si>
  <si>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</si>
  <si>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</si>
  <si>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</si>
  <si>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</si>
  <si>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</si>
  <si>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</si>
  <si>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</si>
  <si>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</si>
  <si>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</si>
  <si>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</si>
  <si>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</si>
  <si>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</si>
  <si>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</si>
  <si>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</si>
  <si>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</si>
  <si>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</si>
  <si>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</si>
  <si>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</si>
  <si>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</si>
  <si>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</si>
  <si>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</si>
  <si>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</si>
  <si>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</si>
  <si>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</si>
  <si>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</si>
  <si>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</si>
  <si>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</si>
  <si>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</si>
  <si>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</si>
  <si>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</si>
  <si>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</si>
  <si>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</si>
  <si>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</si>
  <si>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</si>
  <si>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</si>
  <si>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</si>
  <si>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</si>
  <si>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</si>
  <si>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</si>
  <si>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</si>
  <si>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</si>
  <si>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</si>
  <si>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</si>
  <si>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</si>
  <si>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</si>
  <si>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</si>
  <si>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</si>
  <si>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</si>
  <si>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</si>
  <si>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</si>
  <si>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</si>
  <si>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</si>
  <si>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</si>
  <si>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</si>
  <si>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</si>
  <si>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</si>
  <si>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</si>
  <si>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</si>
  <si>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</si>
  <si>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</si>
  <si>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</si>
  <si>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</si>
  <si>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</si>
  <si>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</si>
  <si>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</si>
  <si>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</si>
  <si>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</si>
  <si>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</si>
  <si>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</si>
  <si>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</si>
  <si>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</si>
  <si>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</si>
  <si>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</si>
  <si>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</si>
  <si>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</si>
  <si>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</si>
  <si>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</si>
  <si>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</si>
  <si>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</si>
  <si>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</si>
  <si>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</si>
  <si>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</si>
  <si>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</si>
  <si>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</si>
  <si>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</si>
  <si>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</si>
  <si>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</si>
  <si>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</si>
  <si>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</si>
  <si>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</si>
  <si>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</si>
  <si>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</si>
  <si>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</si>
  <si>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</si>
  <si>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</si>
  <si>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</si>
  <si>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</si>
  <si>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</si>
  <si>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</si>
  <si>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</si>
  <si>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</si>
  <si>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</si>
  <si>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</si>
  <si>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</si>
  <si>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</si>
  <si>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</si>
  <si>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</si>
  <si>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</si>
  <si>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</si>
  <si>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</si>
  <si>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</si>
  <si>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</si>
  <si>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</si>
  <si>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</si>
  <si>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</si>
  <si>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</si>
  <si>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</si>
  <si>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</si>
  <si>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</si>
  <si>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</si>
  <si>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</si>
  <si>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</si>
  <si>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</si>
  <si>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</si>
  <si>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</si>
  <si>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</si>
  <si>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</si>
  <si>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</si>
  <si>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</si>
  <si>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</si>
  <si>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</si>
  <si>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</si>
  <si>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</si>
  <si>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</si>
  <si>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</si>
  <si>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</si>
  <si>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</si>
  <si>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</si>
  <si>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</si>
  <si>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</si>
  <si>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</si>
  <si>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</si>
  <si>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</si>
  <si>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</si>
  <si>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</si>
  <si>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</si>
  <si>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</si>
  <si>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</si>
  <si>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</si>
  <si>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</si>
  <si>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</si>
  <si>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</si>
  <si>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</si>
  <si>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</si>
  <si>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</si>
  <si>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</si>
  <si>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</si>
  <si>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</si>
  <si>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</si>
  <si>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</si>
  <si>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</si>
  <si>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</si>
  <si>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</si>
  <si>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</si>
  <si>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</si>
  <si>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</si>
  <si>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</si>
  <si>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</si>
  <si>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</si>
  <si>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</si>
  <si>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</si>
  <si>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</si>
  <si>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</si>
  <si>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</si>
  <si>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</si>
  <si>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</si>
  <si>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</si>
  <si>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</si>
  <si>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</si>
  <si>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</si>
  <si>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</si>
  <si>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</si>
  <si>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</si>
  <si>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</si>
  <si>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</si>
  <si>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</si>
  <si>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</si>
  <si>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</si>
  <si>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</si>
  <si>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</si>
  <si>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</si>
  <si>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</si>
  <si>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</si>
  <si>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</si>
  <si>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</si>
  <si>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</si>
  <si>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</si>
  <si>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</si>
  <si>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</si>
  <si>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</si>
  <si>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</si>
  <si>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</si>
  <si>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</si>
  <si>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</si>
  <si>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</si>
  <si>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</si>
  <si>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</si>
  <si>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</si>
  <si>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</si>
  <si>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</si>
  <si>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</si>
  <si>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</si>
  <si>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</si>
  <si>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</si>
  <si>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</si>
  <si>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</si>
  <si>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</si>
  <si>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</si>
  <si>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</si>
  <si>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</si>
  <si>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</si>
  <si>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</si>
  <si>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</si>
  <si>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</si>
  <si>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</si>
  <si>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</si>
  <si>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</si>
  <si>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</si>
  <si>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</si>
  <si>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</si>
  <si>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</si>
  <si>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</si>
  <si>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</si>
  <si>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</si>
  <si>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</si>
  <si>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</si>
  <si>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</si>
  <si>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</si>
  <si>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</si>
  <si>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</si>
  <si>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</si>
  <si>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</si>
  <si>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</si>
  <si>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</si>
  <si>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</si>
  <si>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</si>
  <si>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</si>
  <si>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</si>
  <si>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</si>
  <si>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</si>
  <si>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</si>
  <si>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</si>
  <si>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</si>
  <si>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</si>
  <si>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</si>
  <si>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</si>
  <si>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</si>
  <si>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</si>
  <si>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</si>
  <si>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</si>
  <si>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</si>
  <si>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</si>
  <si>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</si>
  <si>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</si>
  <si>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</si>
  <si>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</si>
  <si>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</si>
  <si>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</si>
  <si>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</si>
  <si>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</si>
  <si>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</si>
  <si>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</si>
  <si>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</si>
  <si>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</si>
  <si>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</si>
  <si>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</si>
  <si>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</si>
  <si>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</si>
  <si>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</si>
  <si>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</si>
  <si>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</si>
  <si>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</si>
  <si>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</si>
  <si>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</si>
  <si>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</si>
  <si>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</si>
  <si>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</si>
  <si>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</si>
  <si>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</si>
  <si>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</si>
  <si>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</si>
  <si>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</si>
  <si>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</si>
  <si>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</si>
  <si>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</si>
  <si>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</si>
  <si>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</si>
  <si>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</si>
  <si>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</si>
  <si>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</si>
  <si>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</si>
  <si>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</si>
  <si>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</si>
  <si>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</si>
  <si>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</si>
  <si>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</si>
  <si>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</si>
  <si>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</si>
  <si>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</si>
  <si>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</si>
  <si>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</si>
  <si>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</si>
  <si>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</si>
  <si>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</si>
  <si>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</si>
  <si>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</si>
  <si>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</si>
  <si>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</si>
  <si>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</si>
  <si>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</si>
  <si>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</si>
  <si>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</si>
  <si>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</si>
  <si>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</si>
  <si>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</si>
  <si>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</si>
  <si>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</si>
  <si>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</si>
  <si>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</si>
  <si>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</si>
  <si>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</si>
  <si>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</si>
  <si>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</si>
  <si>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</si>
  <si>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</si>
  <si>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</si>
  <si>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</si>
  <si>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</si>
  <si>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</si>
  <si>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</si>
  <si>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</si>
  <si>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</si>
  <si>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</si>
  <si>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</si>
  <si>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</si>
  <si>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</si>
  <si>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</si>
  <si>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</si>
  <si>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</si>
  <si>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</si>
  <si>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</si>
  <si>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</si>
  <si>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</si>
  <si>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</si>
  <si>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</si>
  <si>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</si>
  <si>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</si>
  <si>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</si>
  <si>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</si>
  <si>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</si>
  <si>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</si>
  <si>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</si>
  <si>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</si>
  <si>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</si>
  <si>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</si>
  <si>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</si>
  <si>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</si>
  <si>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</si>
  <si>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</si>
  <si>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</si>
  <si>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</si>
  <si>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</si>
  <si>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</si>
  <si>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</si>
  <si>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</si>
  <si>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</si>
  <si>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</si>
  <si>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</si>
  <si>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</si>
  <si>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</si>
  <si>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</si>
  <si>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</si>
  <si>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</si>
  <si>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</si>
  <si>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</si>
  <si>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</si>
  <si>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</si>
  <si>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</si>
  <si>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</si>
  <si>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</si>
  <si>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</si>
  <si>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</si>
  <si>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</si>
  <si>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</si>
  <si>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</si>
  <si>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</si>
  <si>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</si>
  <si>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</si>
  <si>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</si>
  <si>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</si>
  <si>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</si>
  <si>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</si>
  <si>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</si>
  <si>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</si>
  <si>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</si>
  <si>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</si>
  <si>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</si>
  <si>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</si>
  <si>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</si>
  <si>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</si>
  <si>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</si>
  <si>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</si>
  <si>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</si>
  <si>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</si>
  <si>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</si>
  <si>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</si>
  <si>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</si>
  <si>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</si>
  <si>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</si>
  <si>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</si>
  <si>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</si>
  <si>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</si>
  <si>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</si>
  <si>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</si>
  <si>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</si>
  <si>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</si>
  <si>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</si>
  <si>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</si>
  <si>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</si>
  <si>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</si>
  <si>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</si>
  <si>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</si>
  <si>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</si>
  <si>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</si>
  <si>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</si>
  <si>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</si>
  <si>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</si>
  <si>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</si>
  <si>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</si>
  <si>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</si>
  <si>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</si>
  <si>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</si>
  <si>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</si>
  <si>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</si>
  <si>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</si>
  <si>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</si>
  <si>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</si>
  <si>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</si>
  <si>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</si>
  <si>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</si>
  <si>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</si>
  <si>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</si>
  <si>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</si>
  <si>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</si>
  <si>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</si>
  <si>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</si>
  <si>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</si>
  <si>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</si>
  <si>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</si>
  <si>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</si>
  <si>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</si>
  <si>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</si>
  <si>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</si>
  <si>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</si>
  <si>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</si>
  <si>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</si>
  <si>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</si>
  <si>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</si>
  <si>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</si>
  <si>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</si>
  <si>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</si>
  <si>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</si>
  <si>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</si>
  <si>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</si>
  <si>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</si>
  <si>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</si>
  <si>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</si>
  <si>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</si>
  <si>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</si>
  <si>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</si>
  <si>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</si>
  <si>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</si>
  <si>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</si>
  <si>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</si>
  <si>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</si>
  <si>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</si>
  <si>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</si>
  <si>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</si>
  <si>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</si>
  <si>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</si>
  <si>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</si>
  <si>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</si>
  <si>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</si>
  <si>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</si>
  <si>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</si>
  <si>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</si>
  <si>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</si>
  <si>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</si>
  <si>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</si>
  <si>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</si>
  <si>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</si>
  <si>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</si>
  <si>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</si>
  <si>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</si>
  <si>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</si>
  <si>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</si>
  <si>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</si>
  <si>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</si>
  <si>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</si>
  <si>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</si>
  <si>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</si>
  <si>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</si>
  <si>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</si>
  <si>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</si>
  <si>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</si>
  <si>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</si>
  <si>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</si>
  <si>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</si>
  <si>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</si>
  <si>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</si>
  <si>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</si>
  <si>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</si>
  <si>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</si>
  <si>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</si>
  <si>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</si>
  <si>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</si>
  <si>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</si>
  <si>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</si>
  <si>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</si>
  <si>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</si>
  <si>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</si>
  <si>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</si>
  <si>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</si>
  <si>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</si>
  <si>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</si>
  <si>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</si>
  <si>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</si>
  <si>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</si>
  <si>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</si>
  <si>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</si>
  <si>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</si>
  <si>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</si>
  <si>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</si>
  <si>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</si>
  <si>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</si>
  <si>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</si>
  <si>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</si>
  <si>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</si>
  <si>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</si>
  <si>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</si>
  <si>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</si>
  <si>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</si>
  <si>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</si>
  <si>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</si>
  <si>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</si>
  <si>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</si>
  <si>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</si>
  <si>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</si>
  <si>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</si>
  <si>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</si>
  <si>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</si>
  <si>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</si>
  <si>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</si>
  <si>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</si>
  <si>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</si>
  <si>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</si>
  <si>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</si>
  <si>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</si>
  <si>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</si>
  <si>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</si>
  <si>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</si>
  <si>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</si>
  <si>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</si>
  <si>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</si>
  <si>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</si>
  <si>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</si>
  <si>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</si>
  <si>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</si>
  <si>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</si>
  <si>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</si>
  <si>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</si>
  <si>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</si>
  <si>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</si>
  <si>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</si>
  <si>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</si>
  <si>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</si>
  <si>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</si>
  <si>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</si>
  <si>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</si>
  <si>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</si>
  <si>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</si>
  <si>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</si>
  <si>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</si>
  <si>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</si>
  <si>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</si>
  <si>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</si>
  <si>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</si>
  <si>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</si>
  <si>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</si>
  <si>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</si>
  <si>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</si>
  <si>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</si>
  <si>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</si>
  <si>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</si>
  <si>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</si>
  <si>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</si>
  <si>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</si>
  <si>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</si>
  <si>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</si>
  <si>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</si>
  <si>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</si>
  <si>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</si>
  <si>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</si>
  <si>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</si>
  <si>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</si>
  <si>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</si>
  <si>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</si>
  <si>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</si>
  <si>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</si>
  <si>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</si>
  <si>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</si>
  <si>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</si>
  <si>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</si>
  <si>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</si>
  <si>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</si>
  <si>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</si>
  <si>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</si>
  <si>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</si>
  <si>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</si>
  <si>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</si>
  <si>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</si>
  <si>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</si>
  <si>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</si>
  <si>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</si>
  <si>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</si>
  <si>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</si>
  <si>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</si>
  <si>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</si>
  <si>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</si>
  <si>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</si>
  <si>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</si>
  <si>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</si>
  <si>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</si>
  <si>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</si>
  <si>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</si>
  <si>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</si>
  <si>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</si>
  <si>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</si>
  <si>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</si>
  <si>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</si>
  <si>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</si>
  <si>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</si>
  <si>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</si>
  <si>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</si>
  <si>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</si>
  <si>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</si>
  <si>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</si>
  <si>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</si>
  <si>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</si>
  <si>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</si>
  <si>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</si>
  <si>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</si>
  <si>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</si>
  <si>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</si>
  <si>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</si>
  <si>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</si>
  <si>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</si>
  <si>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</si>
  <si>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</si>
  <si>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</si>
  <si>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</si>
  <si>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</si>
  <si>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</si>
  <si>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</si>
  <si>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</si>
  <si>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</si>
  <si>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</si>
  <si>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</si>
  <si>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</si>
  <si>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</si>
  <si>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</si>
  <si>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</si>
  <si>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</si>
  <si>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</si>
  <si>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</si>
  <si>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</si>
  <si>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</si>
  <si>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</si>
  <si>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</si>
  <si>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</si>
  <si>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</si>
  <si>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</si>
  <si>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</si>
  <si>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</si>
  <si>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</si>
  <si>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</si>
  <si>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</si>
  <si>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</si>
  <si>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</si>
  <si>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</si>
  <si>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</si>
  <si>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</si>
  <si>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</si>
  <si>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</si>
  <si>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</si>
  <si>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</si>
  <si>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</si>
  <si>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</si>
  <si>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</si>
  <si>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</si>
  <si>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</si>
  <si>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</si>
  <si>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</si>
  <si>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</si>
  <si>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</si>
  <si>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</si>
  <si>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</si>
  <si>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</si>
  <si>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</si>
  <si>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</si>
  <si>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</si>
  <si>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</si>
  <si>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</si>
  <si>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</si>
  <si>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</si>
  <si>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</si>
  <si>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</si>
  <si>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</si>
  <si>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</si>
  <si>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</si>
  <si>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</si>
  <si>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</si>
  <si>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</si>
  <si>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</si>
  <si>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</si>
  <si>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</si>
  <si>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</si>
  <si>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</si>
  <si>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</si>
  <si>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</si>
  <si>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</si>
  <si>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</si>
  <si>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</si>
  <si>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</si>
  <si>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</si>
  <si>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</si>
  <si>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</si>
  <si>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</si>
  <si>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</si>
  <si>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</si>
  <si>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</si>
  <si>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</si>
  <si>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</si>
  <si>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</si>
  <si>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</si>
  <si>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</si>
  <si>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</si>
  <si>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</si>
  <si>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</si>
  <si>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</si>
  <si>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</si>
  <si>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</si>
  <si>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</si>
  <si>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</si>
  <si>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</si>
  <si>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</si>
  <si>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</si>
  <si>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</si>
  <si>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</si>
  <si>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</si>
  <si>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</si>
  <si>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</si>
  <si>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</si>
  <si>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</si>
  <si>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</si>
  <si>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</si>
  <si>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</si>
  <si>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</si>
  <si>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</si>
  <si>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</si>
  <si>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</si>
  <si>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</si>
  <si>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</si>
  <si>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</si>
  <si>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</si>
  <si>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</si>
  <si>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</si>
  <si>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</si>
  <si>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</si>
  <si>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</si>
  <si>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</si>
  <si>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</si>
  <si>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</si>
  <si>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</si>
  <si>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</si>
  <si>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</si>
  <si>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</si>
  <si>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</si>
  <si>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</si>
  <si>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</si>
  <si>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</si>
  <si>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</si>
  <si>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</si>
  <si>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</si>
  <si>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</si>
  <si>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</si>
  <si>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</si>
  <si>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</si>
  <si>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</si>
  <si>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</si>
  <si>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</si>
  <si>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</si>
  <si>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</si>
  <si>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</si>
  <si>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</si>
  <si>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</si>
  <si>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</si>
  <si>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</si>
  <si>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</si>
  <si>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</si>
  <si>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</si>
  <si>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</si>
  <si>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</si>
  <si>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</si>
  <si>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</si>
  <si>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</si>
  <si>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</si>
  <si>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</si>
  <si>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</si>
  <si>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</si>
  <si>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</si>
  <si>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</si>
  <si>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</si>
  <si>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</si>
  <si>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</si>
  <si>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</si>
  <si>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</si>
  <si>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</si>
  <si>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</si>
  <si>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</si>
  <si>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</si>
  <si>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</si>
  <si>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</si>
  <si>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</si>
  <si>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</si>
  <si>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</si>
  <si>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</si>
  <si>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</si>
  <si>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</si>
  <si>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</si>
  <si>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</si>
  <si>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</si>
  <si>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</si>
  <si>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</si>
  <si>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</si>
  <si>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</si>
  <si>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</si>
  <si>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</si>
  <si>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</si>
  <si>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</si>
  <si>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</si>
  <si>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</si>
  <si>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</si>
  <si>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</si>
  <si>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</si>
  <si>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</si>
  <si>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</si>
  <si>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</si>
  <si>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</si>
  <si>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</si>
  <si>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</si>
  <si>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</si>
  <si>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</si>
  <si>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</si>
  <si>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</si>
  <si>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</si>
  <si>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</si>
  <si>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</si>
  <si>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</si>
  <si>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</si>
  <si>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</si>
  <si>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</si>
  <si>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</si>
  <si>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</si>
  <si>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</si>
  <si>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</si>
  <si>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</si>
  <si>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</si>
  <si>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</si>
  <si>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</si>
  <si>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</si>
  <si>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</si>
  <si>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</si>
  <si>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</si>
  <si>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</si>
  <si>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</si>
  <si>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</si>
  <si>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</si>
  <si>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</si>
  <si>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</si>
  <si>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</si>
  <si>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</si>
  <si>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</si>
  <si>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</si>
  <si>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</si>
  <si>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</si>
  <si>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</si>
  <si>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</si>
  <si>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</si>
  <si>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</si>
  <si>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</si>
  <si>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</si>
  <si>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</si>
  <si>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</si>
  <si>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</si>
  <si>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</si>
  <si>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</si>
  <si>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</si>
  <si>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</si>
  <si>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</si>
  <si>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</si>
  <si>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</si>
  <si>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</si>
  <si>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</si>
  <si>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</si>
  <si>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</si>
  <si>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</si>
  <si>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</si>
  <si>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</si>
  <si>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</si>
  <si>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</si>
  <si>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</si>
  <si>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</si>
  <si>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</si>
  <si>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</si>
  <si>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</si>
  <si>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</si>
  <si>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</si>
  <si>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</si>
  <si>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</si>
  <si>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</si>
  <si>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</si>
  <si>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</si>
  <si>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</si>
  <si>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</si>
  <si>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</si>
  <si>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</si>
  <si>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</si>
  <si>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</si>
  <si>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</si>
  <si>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</si>
  <si>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</si>
  <si>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</si>
  <si>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</si>
  <si>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</si>
  <si>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</si>
  <si>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</si>
  <si>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</si>
  <si>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</si>
  <si>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</si>
  <si>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</si>
  <si>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</si>
  <si>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</si>
  <si>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</si>
  <si>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</si>
  <si>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</si>
  <si>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</si>
  <si>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</si>
  <si>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</si>
  <si>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</si>
  <si>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</si>
  <si>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</si>
  <si>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</si>
  <si>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</si>
  <si>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</si>
  <si>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</si>
  <si>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</si>
  <si>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</si>
  <si>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</si>
  <si>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</si>
  <si>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</si>
  <si>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</si>
  <si>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</si>
  <si>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</si>
  <si>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</si>
  <si>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</si>
  <si>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</si>
  <si>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</si>
  <si>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</si>
  <si>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</si>
  <si>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</si>
  <si>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</si>
  <si>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</si>
  <si>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</si>
  <si>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</si>
  <si>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</si>
  <si>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</si>
  <si>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</si>
  <si>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</si>
  <si>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</si>
  <si>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</si>
  <si>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</si>
  <si>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</si>
  <si>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</si>
  <si>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</si>
  <si>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</si>
  <si>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</si>
  <si>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</si>
  <si>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</si>
  <si>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</si>
  <si>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</si>
  <si>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</si>
  <si>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</si>
  <si>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</si>
  <si>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</si>
  <si>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</si>
  <si>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</si>
  <si>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</si>
  <si>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</si>
  <si>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</si>
  <si>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</si>
  <si>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</si>
  <si>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</si>
  <si>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</si>
  <si>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</si>
  <si>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</si>
  <si>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</si>
  <si>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</si>
  <si>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</si>
  <si>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</si>
  <si>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</si>
  <si>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</si>
  <si>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</si>
  <si>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</si>
  <si>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</si>
  <si>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</si>
  <si>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</si>
  <si>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</si>
  <si>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</si>
  <si>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</si>
  <si>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</si>
  <si>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</si>
  <si>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</si>
  <si>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</si>
  <si>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</si>
  <si>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</si>
  <si>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</si>
  <si>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</si>
  <si>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</si>
  <si>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</si>
  <si>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</si>
  <si>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</si>
  <si>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</si>
  <si>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</si>
  <si>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</si>
  <si>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</si>
  <si>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</si>
  <si>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</si>
  <si>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</si>
  <si>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</si>
  <si>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</si>
  <si>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</si>
  <si>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</si>
  <si>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</si>
  <si>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</si>
  <si>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</si>
  <si>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</si>
  <si>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</si>
  <si>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</si>
  <si>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</si>
  <si>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</si>
  <si>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</si>
  <si>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</si>
  <si>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</si>
  <si>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</si>
  <si>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</si>
  <si>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</si>
  <si>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</si>
  <si>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</si>
  <si>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</si>
  <si>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</si>
  <si>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</si>
  <si>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</si>
  <si>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</si>
  <si>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</si>
  <si>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</si>
  <si>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</si>
  <si>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</si>
  <si>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</si>
  <si>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</si>
  <si>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</si>
  <si>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</si>
  <si>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</si>
  <si>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</si>
  <si>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</si>
  <si>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</si>
  <si>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</si>
  <si>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</si>
  <si>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</si>
  <si>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</si>
  <si>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</si>
  <si>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</si>
  <si>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</si>
  <si>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</si>
  <si>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</si>
  <si>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</si>
  <si>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</si>
  <si>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</si>
  <si>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</si>
  <si>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</si>
  <si>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</si>
  <si>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</si>
  <si>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</si>
  <si>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</si>
  <si>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</si>
  <si>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</si>
  <si>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</si>
  <si>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</si>
  <si>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</si>
  <si>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</si>
  <si>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</si>
  <si>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</si>
  <si>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</si>
  <si>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</si>
  <si>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</si>
  <si>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</si>
  <si>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</si>
  <si>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</si>
  <si>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</si>
  <si>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</si>
  <si>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</si>
  <si>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</si>
  <si>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</si>
  <si>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</si>
  <si>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</si>
  <si>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</si>
  <si>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</si>
  <si>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</si>
  <si>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</si>
  <si>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</si>
  <si>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</si>
  <si>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</si>
  <si>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</si>
  <si>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</si>
  <si>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</si>
  <si>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</si>
  <si>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</si>
  <si>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</si>
  <si>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</si>
  <si>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</si>
  <si>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</si>
  <si>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</si>
  <si>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</si>
  <si>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</si>
  <si>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</si>
  <si>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</si>
  <si>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</si>
  <si>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</si>
  <si>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</si>
  <si>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</si>
  <si>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</si>
  <si>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</si>
  <si>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</si>
  <si>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</si>
  <si>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</si>
  <si>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</si>
  <si>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</si>
  <si>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</si>
  <si>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</si>
  <si>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</si>
  <si>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</si>
  <si>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</si>
  <si>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</si>
  <si>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</si>
  <si>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</si>
  <si>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</si>
  <si>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</si>
  <si>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</si>
  <si>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</si>
  <si>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</si>
  <si>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</si>
  <si>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</si>
  <si>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</si>
  <si>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</si>
  <si>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</si>
  <si>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</si>
  <si>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</si>
  <si>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</si>
  <si>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</si>
  <si>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</si>
  <si>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</si>
  <si>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</si>
  <si>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</si>
  <si>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</si>
  <si>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</si>
  <si>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</si>
  <si>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</si>
  <si>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</si>
  <si>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</si>
  <si>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</si>
  <si>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</si>
  <si>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</si>
  <si>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</si>
  <si>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</si>
  <si>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</si>
  <si>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</si>
  <si>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</si>
  <si>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</si>
  <si>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</si>
  <si>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</si>
  <si>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</si>
  <si>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</si>
  <si>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</si>
  <si>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</si>
  <si>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</si>
  <si>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</si>
  <si>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</si>
  <si>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</si>
  <si>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</si>
  <si>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</si>
  <si>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</si>
  <si>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</si>
  <si>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</si>
  <si>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</si>
  <si>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</si>
  <si>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</si>
  <si>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</si>
  <si>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</si>
  <si>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</si>
  <si>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</si>
  <si>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</si>
  <si>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</si>
  <si>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</si>
  <si>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</si>
  <si>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</si>
  <si>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</si>
  <si>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</si>
  <si>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</si>
  <si>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</si>
  <si>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</si>
  <si>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</si>
  <si>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</si>
  <si>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</si>
  <si>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</si>
  <si>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</si>
  <si>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</si>
  <si>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</si>
  <si>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</si>
  <si>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</si>
  <si>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</si>
  <si>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</si>
  <si>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</si>
  <si>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</si>
  <si>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</si>
  <si>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</si>
  <si>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</si>
  <si>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</si>
  <si>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</si>
  <si>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</si>
  <si>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</si>
  <si>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</si>
  <si>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</si>
  <si>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</si>
  <si>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</si>
  <si>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</si>
  <si>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</si>
  <si>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</si>
  <si>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</si>
  <si>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</si>
  <si>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</si>
  <si>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</si>
  <si>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</si>
  <si>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</si>
  <si>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</si>
  <si>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</si>
  <si>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</si>
  <si>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</si>
  <si>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</si>
  <si>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</si>
  <si>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</si>
  <si>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</si>
  <si>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</si>
  <si>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</si>
  <si>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</si>
  <si>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</si>
  <si>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</si>
  <si>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</si>
  <si>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</si>
  <si>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</si>
  <si>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</si>
  <si>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</si>
  <si>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</si>
  <si>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</si>
  <si>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</si>
  <si>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</si>
  <si>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</si>
  <si>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</si>
  <si>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</si>
  <si>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</si>
  <si>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</si>
  <si>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</si>
  <si>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</si>
  <si>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</si>
  <si>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</si>
  <si>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</si>
  <si>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</si>
  <si>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</si>
  <si>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</si>
  <si>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</si>
  <si>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</si>
  <si>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</si>
  <si>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</si>
  <si>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</si>
  <si>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</si>
  <si>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</si>
  <si>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</si>
  <si>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</si>
  <si>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</si>
  <si>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</si>
  <si>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</si>
  <si>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</si>
  <si>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</si>
  <si>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</si>
  <si>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</si>
  <si>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</si>
  <si>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</si>
  <si>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</si>
  <si>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</si>
  <si>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</si>
  <si>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</si>
  <si>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</si>
  <si>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</si>
  <si>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</si>
  <si>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</si>
  <si>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</si>
  <si>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</si>
  <si>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</si>
  <si>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</si>
  <si>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</si>
  <si>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</si>
  <si>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</si>
  <si>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</si>
  <si>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</si>
  <si>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</si>
  <si>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</si>
  <si>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</si>
  <si>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</si>
  <si>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</si>
  <si>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</si>
  <si>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</si>
  <si>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</si>
  <si>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</si>
  <si>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</si>
  <si>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</si>
  <si>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</si>
  <si>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</si>
  <si>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</si>
  <si>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</si>
  <si>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</si>
  <si>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</si>
  <si>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</si>
  <si>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</si>
  <si>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</si>
  <si>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</si>
  <si>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</si>
  <si>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</si>
  <si>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</si>
  <si>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</si>
  <si>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</si>
  <si>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</si>
  <si>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</si>
  <si>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</si>
  <si>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</si>
  <si>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</si>
  <si>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</si>
  <si>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</si>
  <si>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</si>
  <si>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</si>
  <si>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</si>
  <si>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</si>
  <si>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</si>
  <si>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</si>
  <si>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</si>
  <si>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</si>
  <si>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</si>
  <si>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</si>
  <si>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</si>
  <si>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</si>
  <si>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</si>
  <si>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</si>
  <si>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</si>
  <si>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</si>
  <si>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</si>
  <si>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</si>
  <si>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</si>
  <si>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</si>
  <si>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</si>
  <si>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</si>
  <si>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</si>
  <si>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</si>
  <si>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</si>
  <si>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</si>
  <si>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</si>
  <si>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</si>
  <si>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</si>
  <si>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</si>
  <si>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</si>
  <si>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</si>
  <si>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</si>
  <si>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</si>
  <si>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</si>
  <si>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</si>
  <si>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</si>
  <si>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</si>
  <si>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</si>
  <si>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</si>
  <si>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</si>
  <si>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</si>
  <si>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</si>
  <si>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</si>
  <si>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</si>
  <si>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</si>
  <si>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</si>
  <si>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</si>
  <si>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</si>
  <si>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</si>
  <si>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</si>
  <si>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</si>
  <si>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</si>
  <si>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</si>
  <si>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</si>
  <si>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</si>
  <si>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</si>
  <si>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</si>
  <si>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</si>
  <si>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</si>
  <si>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</si>
  <si>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</si>
  <si>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</si>
  <si>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</si>
  <si>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</si>
  <si>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</si>
  <si>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</si>
  <si>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</si>
  <si>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</si>
  <si>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</si>
  <si>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</si>
  <si>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</si>
  <si>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</si>
  <si>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</si>
  <si>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</si>
  <si>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</si>
  <si>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</si>
  <si>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</si>
  <si>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</si>
  <si>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</si>
  <si>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</si>
  <si>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</si>
  <si>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</si>
  <si>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</si>
  <si>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</si>
  <si>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</si>
  <si>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</si>
  <si>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</si>
  <si>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</si>
  <si>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</si>
  <si>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</si>
  <si>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</si>
  <si>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</si>
  <si>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</si>
  <si>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</si>
  <si>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</si>
  <si>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</si>
  <si>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</si>
  <si>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</si>
  <si>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</si>
  <si>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</si>
  <si>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</si>
  <si>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</si>
  <si>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</si>
  <si>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</si>
  <si>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</si>
  <si>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</si>
  <si>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</si>
  <si>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</si>
  <si>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</si>
  <si>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</si>
  <si>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</si>
  <si>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</si>
  <si>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</si>
  <si>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</si>
  <si>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</si>
  <si>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</si>
  <si>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</si>
  <si>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</si>
  <si>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</si>
  <si>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</si>
  <si>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</si>
  <si>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</si>
  <si>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</si>
  <si>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</si>
  <si>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</si>
  <si>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</si>
  <si>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</si>
  <si>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</si>
  <si>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</si>
  <si>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</si>
  <si>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</si>
  <si>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</si>
  <si>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</si>
  <si>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</si>
  <si>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</si>
  <si>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</si>
  <si>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</si>
  <si>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</si>
  <si>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</si>
  <si>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</si>
  <si>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</si>
  <si>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</si>
  <si>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</si>
  <si>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</si>
  <si>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</si>
  <si>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</si>
  <si>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</si>
  <si>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</si>
  <si>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</si>
  <si>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</si>
  <si>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</si>
  <si>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</si>
  <si>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</si>
  <si>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</si>
  <si>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</si>
  <si>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</si>
  <si>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</si>
  <si>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</si>
  <si>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</si>
  <si>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</si>
  <si>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</si>
  <si>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</si>
  <si>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</si>
  <si>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</si>
  <si>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</si>
  <si>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</si>
  <si>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</si>
  <si>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</si>
  <si>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</si>
  <si>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</si>
  <si>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</si>
  <si>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</si>
  <si>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</si>
  <si>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</si>
  <si>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</si>
  <si>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</si>
  <si>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</si>
  <si>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</si>
  <si>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</si>
  <si>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</si>
  <si>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</si>
  <si>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</si>
  <si>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</si>
  <si>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</si>
  <si>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</si>
  <si>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</si>
  <si>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</si>
  <si>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</si>
  <si>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</si>
  <si>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</si>
  <si>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</si>
  <si>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</si>
  <si>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</si>
  <si>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</si>
  <si>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</si>
  <si>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</si>
  <si>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</si>
  <si>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</si>
  <si>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</si>
  <si>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</si>
  <si>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</si>
  <si>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</si>
  <si>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</si>
  <si>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</si>
  <si>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</si>
  <si>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</si>
  <si>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</si>
  <si>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</si>
  <si>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</si>
  <si>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</si>
  <si>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</si>
  <si>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</si>
  <si>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</si>
  <si>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</si>
  <si>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</si>
  <si>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</si>
  <si>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</si>
  <si>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</si>
  <si>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</si>
  <si>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</si>
  <si>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</si>
  <si>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</si>
  <si>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</si>
  <si>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</si>
  <si>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</si>
  <si>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</si>
  <si>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</si>
  <si>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</si>
  <si>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</si>
  <si>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</si>
  <si>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</si>
  <si>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</si>
  <si>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</si>
  <si>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</si>
  <si>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</si>
  <si>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</si>
  <si>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</si>
  <si>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</si>
  <si>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</si>
  <si>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</si>
  <si>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</si>
  <si>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</si>
  <si>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</si>
  <si>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</si>
  <si>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</si>
  <si>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</si>
  <si>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</si>
  <si>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</si>
  <si>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</si>
  <si>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</si>
  <si>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</si>
  <si>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</si>
  <si>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</si>
  <si>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</si>
  <si>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</si>
  <si>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</si>
  <si>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</si>
  <si>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</si>
  <si>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</si>
  <si>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</si>
  <si>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</si>
  <si>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</si>
  <si>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</si>
  <si>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</si>
  <si>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</si>
  <si>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</si>
  <si>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</si>
  <si>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</si>
  <si>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</si>
  <si>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</si>
  <si>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</si>
  <si>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</si>
  <si>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</si>
  <si>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</si>
  <si>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</si>
  <si>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</si>
  <si>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</si>
  <si>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</si>
  <si>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</si>
  <si>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</si>
  <si>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</si>
  <si>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</si>
  <si>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</si>
  <si>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</si>
  <si>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</si>
  <si>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</si>
  <si>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</si>
  <si>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</si>
  <si>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</si>
  <si>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</si>
  <si>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</si>
  <si>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</si>
  <si>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</si>
  <si>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</si>
  <si>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</si>
  <si>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</si>
  <si>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</si>
  <si>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</si>
  <si>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</si>
  <si>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</si>
  <si>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</si>
  <si>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</si>
  <si>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</si>
  <si>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</si>
  <si>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</si>
  <si>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</si>
  <si>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</si>
  <si>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</si>
  <si>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</si>
  <si>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</si>
  <si>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</si>
  <si>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</si>
  <si>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</si>
  <si>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</si>
  <si>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</si>
  <si>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</si>
  <si>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</si>
  <si>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</si>
  <si>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</si>
  <si>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</si>
  <si>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</si>
  <si>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</si>
  <si>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</si>
  <si>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</si>
  <si>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</si>
  <si>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</si>
  <si>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</si>
  <si>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</si>
  <si>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</si>
  <si>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</si>
  <si>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</si>
  <si>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</si>
  <si>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</si>
  <si>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</si>
  <si>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</si>
  <si>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</si>
  <si>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</si>
  <si>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</si>
  <si>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</si>
  <si>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</si>
  <si>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</si>
  <si>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</si>
  <si>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</si>
  <si>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</si>
  <si>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</si>
  <si>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</si>
  <si>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</si>
  <si>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</si>
  <si>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</si>
  <si>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</si>
  <si>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</si>
  <si>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</si>
  <si>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</si>
  <si>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</si>
  <si>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</si>
  <si>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</si>
  <si>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</si>
  <si>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</si>
  <si>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</si>
  <si>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</si>
  <si>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</si>
  <si>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</si>
  <si>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</si>
  <si>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</si>
  <si>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</si>
  <si>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</si>
  <si>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</si>
  <si>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</si>
  <si>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</si>
  <si>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</si>
  <si>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</si>
  <si>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</si>
  <si>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</si>
  <si>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</si>
  <si>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</si>
  <si>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</si>
  <si>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</si>
  <si>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</si>
  <si>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</si>
  <si>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</si>
  <si>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</si>
  <si>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</si>
  <si>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</si>
  <si>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</si>
  <si>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</si>
  <si>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</si>
  <si>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</si>
  <si>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</si>
  <si>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</si>
  <si>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</si>
  <si>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</si>
  <si>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</si>
  <si>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</si>
  <si>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</si>
  <si>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</si>
  <si>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</si>
  <si>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</si>
  <si>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</si>
  <si>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</si>
  <si>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</si>
  <si>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</si>
  <si>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</si>
  <si>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</si>
  <si>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</si>
  <si>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</si>
  <si>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</si>
  <si>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</si>
  <si>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</si>
  <si>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</si>
  <si>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</si>
  <si>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</si>
  <si>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</si>
  <si>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</si>
  <si>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</si>
  <si>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</si>
  <si>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</si>
  <si>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</si>
  <si>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</si>
  <si>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</si>
  <si>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</si>
  <si>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</si>
  <si>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</si>
  <si>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</si>
  <si>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</si>
  <si>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</si>
  <si>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</si>
  <si>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</si>
  <si>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</si>
  <si>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</si>
  <si>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</si>
  <si>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</si>
  <si>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</si>
  <si>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</si>
  <si>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</si>
  <si>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</si>
  <si>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</si>
  <si>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</si>
  <si>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</si>
  <si>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</si>
  <si>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</si>
  <si>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</si>
  <si>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</si>
  <si>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</si>
  <si>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</si>
  <si>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</si>
  <si>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</si>
  <si>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</si>
  <si>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</si>
  <si>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</si>
  <si>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</si>
  <si>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</si>
  <si>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</si>
  <si>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</si>
  <si>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</si>
  <si>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</si>
  <si>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</si>
  <si>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</si>
  <si>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</si>
  <si>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</si>
  <si>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</si>
  <si>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</si>
  <si>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</si>
  <si>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</si>
  <si>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</si>
  <si>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</si>
  <si>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</si>
  <si>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</si>
  <si>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</si>
  <si>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</si>
  <si>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</si>
  <si>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</si>
  <si>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</si>
  <si>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</si>
  <si>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</si>
  <si>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</si>
  <si>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</si>
  <si>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</si>
  <si>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</si>
  <si>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</si>
  <si>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</si>
  <si>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</si>
  <si>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</si>
  <si>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</si>
  <si>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</si>
  <si>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</si>
  <si>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</si>
  <si>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</si>
  <si>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</si>
  <si>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</si>
  <si>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</si>
  <si>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</si>
  <si>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</si>
  <si>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</si>
  <si>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</si>
  <si>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</si>
  <si>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</si>
  <si>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</si>
  <si>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</si>
  <si>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</si>
  <si>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</si>
  <si>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</si>
  <si>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</si>
  <si>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</si>
  <si>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</si>
  <si>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</si>
  <si>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</si>
  <si>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</si>
  <si>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</si>
  <si>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</si>
  <si>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</si>
  <si>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</si>
  <si>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</si>
  <si>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</si>
  <si>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</si>
  <si>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</si>
  <si>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</si>
  <si>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</si>
  <si>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</si>
  <si>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</si>
  <si>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</si>
  <si>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</si>
  <si>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</si>
  <si>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</si>
  <si>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</si>
  <si>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</si>
  <si>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</si>
  <si>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</si>
  <si>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</si>
  <si>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</si>
  <si>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</si>
  <si>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</si>
  <si>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</si>
  <si>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</si>
  <si>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</si>
  <si>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</si>
  <si>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</si>
  <si>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</si>
  <si>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</si>
  <si>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</si>
  <si>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</si>
  <si>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</si>
  <si>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</si>
  <si>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</si>
  <si>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</si>
  <si>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</si>
  <si>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</si>
  <si>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</si>
  <si>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</si>
  <si>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</si>
  <si>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</si>
  <si>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</si>
  <si>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</si>
  <si>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</si>
  <si>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</si>
  <si>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</si>
  <si>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</si>
  <si>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</si>
  <si>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</si>
  <si>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</si>
  <si>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</si>
  <si>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</si>
  <si>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</si>
  <si>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</si>
  <si>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</si>
  <si>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</si>
  <si>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</si>
  <si>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</si>
  <si>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</si>
  <si>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</si>
  <si>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</si>
  <si>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</si>
  <si>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</si>
  <si>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</si>
  <si>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</si>
  <si>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</si>
  <si>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</si>
  <si>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</si>
  <si>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</si>
  <si>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</si>
  <si>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</si>
  <si>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</si>
  <si>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</si>
  <si>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</si>
  <si>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</si>
  <si>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</si>
  <si>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</si>
  <si>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</si>
  <si>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</si>
  <si>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</si>
  <si>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</si>
  <si>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</si>
  <si>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</si>
  <si>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</si>
  <si>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</si>
  <si>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</si>
  <si>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</si>
  <si>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</si>
  <si>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</si>
  <si>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</si>
  <si>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</si>
  <si>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</si>
  <si>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</si>
  <si>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</si>
  <si>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</si>
  <si>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</si>
  <si>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</si>
  <si>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</si>
  <si>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</si>
  <si>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</si>
  <si>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</si>
  <si>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</si>
  <si>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</si>
  <si>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</si>
  <si>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</si>
  <si>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</si>
  <si>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</si>
  <si>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</si>
  <si>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</si>
  <si>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</si>
  <si>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</si>
  <si>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</si>
  <si>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</si>
  <si>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</si>
  <si>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</si>
  <si>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</si>
  <si>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</si>
  <si>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</si>
  <si>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</si>
  <si>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</si>
  <si>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</si>
  <si>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</si>
  <si>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</si>
  <si>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</si>
  <si>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</si>
  <si>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</si>
  <si>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</si>
  <si>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</si>
  <si>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</si>
  <si>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</si>
  <si>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</si>
  <si>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</si>
  <si>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</si>
  <si>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</si>
  <si>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</si>
  <si>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</si>
  <si>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</si>
  <si>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</si>
  <si>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</si>
  <si>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</si>
  <si>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</si>
  <si>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</si>
  <si>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</si>
  <si>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</si>
  <si>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</si>
  <si>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</si>
  <si>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</si>
  <si>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</si>
  <si>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</si>
  <si>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</si>
  <si>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</si>
  <si>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</si>
  <si>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</si>
  <si>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</si>
  <si>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</si>
  <si>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</si>
  <si>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</si>
  <si>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</si>
  <si>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</si>
  <si>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</si>
  <si>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</si>
  <si>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</si>
  <si>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</si>
  <si>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</si>
  <si>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</si>
  <si>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</si>
  <si>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</si>
  <si>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</si>
  <si>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</si>
  <si>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</si>
  <si>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</si>
  <si>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</si>
  <si>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</si>
  <si>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</si>
  <si>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</si>
  <si>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</si>
  <si>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</si>
  <si>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</si>
  <si>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</si>
  <si>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</si>
  <si>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</si>
  <si>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</si>
  <si>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</si>
  <si>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</si>
  <si>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</si>
  <si>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</si>
  <si>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</si>
  <si>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</si>
  <si>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</si>
  <si>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</si>
  <si>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</si>
  <si>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</si>
  <si>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</si>
  <si>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</si>
  <si>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</si>
  <si>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</si>
  <si>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</si>
  <si>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</si>
  <si>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</si>
  <si>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</si>
  <si>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</si>
  <si>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</si>
  <si>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</si>
  <si>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</si>
  <si>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</si>
  <si>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</si>
  <si>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</si>
  <si>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</si>
  <si>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</si>
  <si>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</si>
  <si>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</si>
  <si>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</si>
  <si>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</si>
  <si>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</si>
  <si>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</si>
  <si>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</si>
  <si>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</si>
  <si>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</si>
  <si>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</si>
  <si>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</si>
  <si>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</si>
  <si>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</si>
  <si>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</si>
  <si>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</si>
  <si>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</si>
  <si>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</si>
  <si>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</si>
  <si>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</si>
  <si>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</si>
  <si>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</si>
  <si>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</si>
  <si>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</si>
  <si>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</si>
  <si>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</si>
  <si>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</si>
  <si>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</si>
  <si>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</si>
  <si>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</si>
  <si>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</si>
  <si>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</si>
  <si>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</si>
  <si>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</si>
  <si>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</si>
  <si>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</si>
  <si>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</si>
  <si>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</si>
  <si>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</si>
  <si>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</si>
  <si>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</si>
  <si>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</si>
  <si>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</si>
  <si>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</si>
  <si>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</si>
  <si>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</si>
  <si>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</si>
  <si>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</si>
  <si>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</si>
  <si>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</si>
  <si>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</si>
  <si>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</si>
  <si>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</si>
  <si>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</si>
  <si>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</si>
  <si>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</si>
  <si>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</si>
  <si>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</si>
  <si>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</si>
  <si>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</si>
  <si>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</si>
  <si>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</si>
  <si>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</si>
  <si>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</si>
  <si>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</si>
  <si>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</si>
  <si>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</si>
  <si>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</si>
  <si>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</si>
  <si>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</si>
  <si>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</si>
  <si>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</si>
  <si>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</si>
  <si>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</si>
  <si>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</si>
  <si>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</si>
  <si>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</si>
  <si>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</si>
  <si>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</si>
  <si>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</si>
  <si>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</si>
  <si>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</si>
  <si>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</si>
  <si>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</si>
  <si>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</si>
  <si>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</si>
  <si>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</si>
  <si>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</si>
  <si>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</si>
  <si>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</si>
  <si>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</si>
  <si>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</si>
  <si>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</si>
  <si>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</si>
  <si>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</si>
  <si>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</si>
  <si>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</si>
  <si>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</si>
  <si>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</si>
  <si>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</si>
  <si>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</si>
  <si>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</si>
  <si>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</si>
  <si>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</si>
  <si>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</si>
  <si>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</si>
  <si>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</si>
  <si>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</si>
  <si>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</si>
  <si>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</si>
  <si>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</si>
  <si>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</si>
  <si>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</si>
  <si>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</si>
  <si>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</si>
  <si>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</si>
  <si>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</si>
  <si>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</si>
  <si>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</si>
  <si>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</si>
  <si>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</si>
  <si>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</si>
  <si>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</si>
  <si>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</si>
  <si>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</si>
  <si>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</si>
  <si>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</si>
  <si>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</si>
  <si>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</si>
  <si>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</si>
  <si>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</si>
  <si>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</si>
  <si>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</si>
  <si>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</si>
  <si>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</si>
  <si>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</si>
  <si>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</si>
  <si>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</si>
  <si>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</si>
  <si>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</si>
  <si>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</si>
  <si>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</si>
  <si>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</si>
  <si>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</si>
  <si>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</si>
  <si>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</si>
  <si>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</si>
  <si>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</si>
  <si>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</si>
  <si>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</si>
  <si>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</si>
  <si>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</si>
  <si>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</si>
  <si>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</si>
  <si>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</si>
  <si>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</si>
  <si>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</si>
  <si>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</si>
  <si>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</si>
  <si>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</si>
  <si>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</si>
  <si>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</si>
  <si>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</si>
  <si>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</si>
  <si>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</si>
  <si>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</si>
  <si>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</si>
  <si>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</si>
  <si>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</si>
  <si>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</si>
  <si>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</si>
  <si>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</si>
  <si>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</si>
  <si>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</si>
  <si>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</si>
  <si>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</si>
  <si>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</si>
  <si>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</si>
  <si>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</si>
  <si>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</si>
  <si>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</si>
  <si>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</si>
  <si>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</si>
  <si>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</si>
  <si>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</si>
  <si>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</si>
  <si>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</si>
  <si>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</si>
  <si>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</si>
  <si>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</si>
  <si>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</si>
  <si>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</si>
  <si>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</si>
  <si>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</si>
  <si>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</si>
  <si>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</si>
  <si>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</si>
  <si>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</si>
  <si>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</si>
  <si>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</si>
  <si>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</si>
  <si>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</si>
  <si>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</si>
  <si>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</si>
  <si>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</si>
  <si>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</si>
  <si>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</si>
  <si>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</si>
  <si>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</si>
  <si>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</si>
  <si>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</si>
  <si>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</si>
  <si>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</si>
  <si>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</si>
  <si>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</si>
  <si>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</si>
  <si>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</si>
  <si>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</si>
  <si>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</si>
  <si>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</si>
  <si>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</si>
  <si>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</si>
  <si>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</si>
  <si>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</si>
  <si>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</si>
  <si>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</si>
  <si>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</si>
  <si>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</si>
  <si>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</si>
  <si>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</si>
  <si>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</si>
  <si>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</si>
  <si>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</si>
  <si>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</si>
  <si>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</si>
  <si>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</si>
  <si>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</si>
  <si>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</si>
  <si>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</si>
  <si>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</si>
  <si>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</si>
  <si>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</si>
  <si>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</si>
  <si>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</si>
  <si>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</si>
  <si>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</si>
  <si>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</si>
  <si>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</si>
  <si>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</si>
  <si>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</si>
  <si>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</si>
  <si>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</si>
  <si>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</si>
  <si>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</si>
  <si>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</si>
  <si>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</si>
  <si>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</si>
  <si>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</si>
  <si>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</si>
  <si>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</si>
  <si>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</si>
  <si>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</si>
  <si>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</si>
  <si>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</si>
  <si>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</si>
  <si>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</si>
  <si>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</si>
  <si>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</si>
  <si>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</si>
  <si>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</si>
  <si>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</si>
  <si>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</si>
  <si>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</si>
  <si>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</si>
  <si>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</si>
  <si>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</si>
  <si>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</si>
  <si>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</si>
  <si>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</si>
  <si>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</si>
  <si>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</si>
  <si>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</si>
  <si>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</si>
  <si>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</si>
  <si>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</si>
  <si>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</si>
  <si>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</si>
  <si>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</si>
  <si>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</si>
  <si>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</si>
  <si>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</si>
  <si>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</si>
  <si>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</si>
  <si>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</si>
  <si>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</si>
  <si>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</si>
  <si>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</si>
  <si>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</si>
  <si>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</si>
  <si>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</si>
  <si>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</si>
  <si>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</si>
  <si>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</si>
  <si>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</si>
  <si>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</si>
  <si>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</si>
  <si>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</si>
  <si>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</si>
  <si>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</si>
  <si>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</si>
  <si>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</si>
  <si>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</si>
  <si>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</si>
  <si>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</si>
  <si>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</si>
  <si>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</si>
  <si>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</si>
  <si>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</si>
  <si>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</si>
  <si>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</si>
  <si>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</si>
  <si>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</si>
  <si>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</si>
  <si>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</si>
  <si>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</si>
  <si>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</si>
  <si>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</si>
  <si>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</si>
  <si>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</si>
  <si>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</si>
  <si>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</si>
  <si>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</si>
  <si>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</si>
  <si>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</si>
  <si>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</si>
  <si>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</si>
  <si>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</si>
  <si>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</si>
  <si>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</si>
  <si>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</si>
  <si>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</si>
  <si>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</si>
  <si>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</si>
  <si>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</si>
  <si>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</si>
  <si>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</si>
  <si>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</si>
  <si>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</si>
  <si>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</si>
  <si>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</si>
  <si>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</si>
  <si>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</si>
  <si>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</si>
  <si>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</si>
  <si>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</si>
  <si>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</si>
  <si>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</si>
  <si>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</si>
  <si>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</si>
  <si>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</si>
  <si>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</si>
  <si>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</si>
  <si>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</si>
  <si>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</si>
  <si>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</si>
  <si>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</si>
  <si>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</si>
  <si>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</si>
  <si>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</si>
  <si>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</si>
  <si>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</si>
  <si>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</si>
  <si>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</si>
  <si>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</si>
  <si>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</si>
  <si>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</si>
  <si>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</si>
  <si>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</si>
  <si>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</si>
  <si>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</si>
  <si>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</si>
  <si>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</si>
  <si>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</si>
  <si>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</si>
  <si>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</si>
  <si>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</si>
  <si>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</si>
  <si>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</si>
  <si>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</si>
  <si>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</si>
  <si>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</si>
  <si>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</si>
  <si>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</si>
  <si>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</si>
  <si>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</si>
  <si>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</si>
  <si>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</si>
  <si>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</si>
  <si>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</si>
  <si>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</si>
  <si>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</si>
  <si>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</si>
  <si>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</si>
  <si>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</si>
  <si>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</si>
  <si>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</si>
  <si>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</si>
  <si>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</si>
  <si>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</si>
  <si>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</si>
  <si>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</si>
  <si>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</si>
  <si>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</si>
  <si>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</si>
  <si>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</si>
  <si>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</si>
  <si>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</si>
  <si>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</si>
  <si>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</si>
  <si>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</si>
  <si>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</si>
  <si>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</si>
  <si>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</si>
  <si>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</si>
  <si>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</si>
  <si>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</si>
  <si>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</si>
  <si>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</si>
  <si>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</si>
  <si>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</si>
  <si>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</si>
  <si>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</si>
  <si>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</si>
  <si>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</si>
  <si>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</si>
  <si>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</si>
  <si>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</si>
  <si>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</si>
  <si>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</si>
  <si>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</si>
  <si>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</si>
  <si>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</si>
  <si>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</si>
  <si>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</si>
  <si>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</si>
  <si>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</si>
  <si>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</si>
  <si>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</si>
  <si>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</si>
  <si>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</si>
  <si>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</si>
  <si>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</si>
  <si>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</si>
  <si>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</si>
  <si>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</si>
  <si>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</si>
  <si>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</si>
  <si>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</si>
  <si>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</si>
  <si>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</si>
  <si>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</si>
  <si>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</si>
  <si>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</si>
  <si>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</si>
  <si>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</si>
  <si>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</si>
  <si>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</si>
  <si>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</si>
  <si>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</si>
  <si>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</si>
  <si>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</si>
  <si>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</si>
  <si>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</si>
  <si>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</si>
  <si>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</si>
  <si>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</si>
  <si>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</si>
  <si>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</si>
  <si>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</si>
  <si>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</si>
  <si>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</si>
  <si>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</si>
  <si>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</si>
  <si>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</si>
  <si>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</si>
  <si>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</si>
  <si>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</si>
  <si>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</si>
  <si>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</si>
  <si>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</si>
  <si>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</si>
  <si>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</si>
  <si>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</si>
  <si>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</si>
  <si>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</si>
  <si>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</si>
  <si>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</si>
  <si>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</si>
  <si>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</si>
  <si>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</si>
  <si>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</si>
  <si>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</si>
  <si>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</si>
  <si>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</si>
  <si>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</si>
  <si>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</si>
  <si>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</si>
  <si>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</si>
  <si>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</si>
  <si>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</si>
  <si>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</si>
  <si>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</si>
  <si>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</si>
  <si>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</si>
  <si>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</si>
  <si>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</si>
  <si>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</si>
  <si>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</si>
  <si>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</si>
  <si>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</si>
  <si>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</si>
  <si>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</si>
  <si>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</si>
  <si>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</si>
  <si>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</si>
  <si>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</si>
  <si>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</si>
  <si>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</si>
  <si>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</si>
  <si>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</si>
  <si>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</si>
  <si>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</si>
  <si>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</si>
  <si>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</si>
  <si>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</si>
  <si>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</si>
  <si>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</si>
  <si>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</si>
  <si>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</si>
  <si>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</si>
  <si>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</si>
  <si>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</si>
  <si>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</si>
  <si>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</si>
  <si>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</si>
  <si>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</si>
  <si>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</si>
  <si>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</si>
  <si>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</si>
  <si>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</si>
  <si>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</si>
  <si>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</si>
  <si>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</si>
  <si>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</si>
  <si>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</si>
  <si>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</si>
  <si>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</si>
  <si>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</si>
  <si>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</si>
  <si>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</si>
  <si>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</si>
  <si>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</si>
  <si>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</si>
  <si>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</si>
  <si>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</si>
  <si>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</si>
  <si>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</si>
  <si>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</si>
  <si>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</si>
  <si>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</si>
  <si>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</si>
  <si>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</si>
  <si>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</si>
  <si>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</si>
  <si>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</si>
  <si>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</si>
  <si>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</si>
  <si>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</si>
  <si>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</si>
  <si>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</si>
  <si>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</si>
  <si>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</si>
  <si>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</si>
  <si>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</si>
  <si>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</si>
  <si>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</si>
  <si>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</si>
  <si>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</si>
  <si>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</si>
  <si>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</si>
  <si>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</si>
  <si>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</si>
  <si>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</si>
  <si>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</si>
  <si>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</si>
  <si>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</si>
  <si>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</si>
  <si>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</si>
  <si>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</si>
  <si>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</si>
  <si>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</si>
  <si>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</si>
  <si>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</si>
  <si>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</si>
  <si>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</si>
  <si>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</si>
  <si>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</si>
  <si>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</si>
  <si>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</si>
  <si>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</si>
  <si>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</si>
  <si>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</si>
  <si>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</si>
  <si>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</si>
  <si>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</si>
  <si>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</si>
  <si>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</si>
  <si>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</si>
  <si>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</si>
  <si>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</si>
  <si>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</si>
  <si>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</si>
  <si>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</si>
  <si>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</si>
  <si>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</si>
  <si>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</si>
  <si>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</si>
  <si>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</si>
  <si>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</si>
  <si>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</si>
  <si>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</si>
  <si>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</si>
  <si>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</si>
  <si>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</si>
  <si>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</si>
  <si>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</si>
  <si>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</si>
  <si>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</si>
  <si>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</si>
  <si>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</si>
  <si>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</si>
  <si>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</si>
  <si>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</si>
  <si>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</si>
  <si>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</si>
  <si>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</si>
  <si>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</si>
  <si>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</si>
  <si>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</si>
  <si>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</si>
  <si>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</si>
  <si>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</si>
  <si>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</si>
  <si>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</si>
  <si>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</si>
  <si>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</si>
  <si>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</si>
  <si>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</si>
  <si>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</si>
  <si>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</si>
  <si>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</si>
  <si>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</si>
  <si>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</si>
  <si>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</si>
  <si>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</si>
  <si>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</si>
  <si>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</si>
  <si>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</si>
  <si>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</si>
  <si>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</si>
  <si>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</si>
  <si>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</si>
  <si>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</si>
  <si>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</si>
  <si>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</si>
  <si>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</si>
  <si>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</si>
  <si>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</si>
  <si>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</si>
  <si>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</si>
  <si>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</si>
  <si>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</si>
  <si>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</si>
  <si>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</si>
  <si>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</si>
  <si>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</si>
  <si>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</si>
  <si>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</si>
  <si>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</si>
  <si>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</si>
  <si>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</si>
  <si>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</si>
  <si>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</si>
  <si>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</si>
  <si>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</si>
  <si>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</si>
  <si>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</si>
  <si>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</si>
  <si>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</si>
  <si>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</si>
  <si>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</si>
  <si>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</si>
  <si>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</si>
  <si>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</si>
  <si>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</si>
  <si>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</si>
  <si>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</si>
  <si>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</si>
  <si>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</si>
  <si>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</si>
  <si>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</si>
  <si>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</si>
  <si>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</si>
  <si>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</si>
  <si>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</si>
  <si>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</si>
  <si>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</si>
  <si>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</si>
  <si>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</si>
  <si>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</si>
  <si>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</si>
  <si>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</si>
  <si>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</si>
  <si>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</si>
  <si>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</si>
  <si>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</si>
  <si>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</si>
  <si>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</si>
  <si>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</si>
  <si>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</si>
  <si>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</si>
  <si>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</si>
  <si>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</si>
  <si>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</si>
  <si>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</si>
  <si>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</si>
  <si>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</si>
  <si>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</si>
  <si>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</si>
  <si>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</si>
  <si>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</si>
  <si>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</si>
  <si>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</si>
  <si>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</si>
  <si>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</si>
  <si>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</si>
  <si>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</si>
  <si>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</si>
  <si>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</si>
  <si>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</si>
  <si>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</si>
  <si>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</si>
  <si>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</si>
  <si>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</si>
  <si>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</si>
  <si>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</si>
  <si>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</si>
  <si>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</si>
  <si>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</si>
  <si>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</si>
  <si>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</si>
  <si>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</si>
  <si>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</si>
  <si>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</si>
  <si>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</si>
  <si>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</si>
  <si>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</si>
  <si>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</si>
  <si>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</si>
  <si>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</si>
  <si>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</si>
  <si>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</si>
  <si>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</si>
  <si>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</si>
  <si>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</si>
  <si>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</si>
  <si>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</si>
  <si>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</si>
  <si>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</si>
  <si>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</si>
  <si>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</si>
  <si>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</si>
  <si>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</si>
  <si>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</si>
  <si>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</si>
  <si>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</si>
  <si>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</si>
  <si>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</si>
  <si>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</si>
  <si>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</si>
  <si>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</si>
  <si>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</si>
  <si>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</si>
  <si>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</si>
  <si>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</si>
  <si>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</si>
  <si>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</si>
  <si>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</si>
  <si>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</si>
  <si>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</si>
  <si>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</si>
  <si>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</si>
  <si>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</si>
  <si>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</si>
  <si>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</si>
  <si>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</si>
  <si>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</si>
  <si>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</si>
  <si>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</si>
  <si>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</si>
  <si>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</si>
  <si>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</si>
  <si>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</si>
  <si>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</si>
  <si>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</si>
  <si>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</si>
  <si>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</si>
  <si>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</si>
  <si>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</si>
  <si>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</si>
  <si>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</si>
  <si>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</si>
  <si>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</si>
  <si>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</si>
  <si>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</si>
  <si>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</si>
  <si>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</si>
  <si>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</si>
  <si>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</si>
  <si>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</si>
  <si>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</si>
  <si>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</si>
  <si>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</si>
  <si>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</si>
  <si>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</si>
  <si>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</si>
  <si>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</si>
  <si>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</si>
  <si>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</si>
  <si>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</si>
  <si>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</si>
  <si>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</si>
  <si>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</si>
  <si>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</si>
  <si>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</si>
  <si>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</si>
  <si>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</si>
  <si>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</si>
  <si>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</si>
  <si>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</si>
  <si>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</si>
  <si>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</si>
  <si>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</si>
  <si>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</si>
  <si>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</si>
  <si>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</si>
  <si>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</si>
  <si>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</si>
  <si>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</si>
  <si>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</si>
  <si>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</si>
  <si>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</si>
  <si>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</si>
  <si>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</si>
  <si>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</si>
  <si>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</si>
  <si>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</si>
  <si>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</si>
  <si>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</si>
  <si>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</si>
  <si>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</si>
  <si>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</si>
  <si>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</si>
  <si>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</si>
  <si>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</si>
  <si>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</si>
  <si>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</si>
  <si>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</si>
  <si>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</si>
  <si>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</si>
  <si>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</si>
  <si>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</si>
  <si>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</si>
  <si>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</si>
  <si>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</si>
  <si>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</si>
  <si>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</si>
  <si>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</si>
  <si>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</si>
  <si>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</si>
  <si>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</si>
  <si>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</si>
  <si>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</si>
  <si>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</si>
  <si>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</si>
  <si>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</si>
  <si>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</si>
  <si>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</si>
  <si>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</si>
  <si>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</si>
  <si>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</si>
  <si>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</si>
  <si>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</si>
  <si>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</si>
  <si>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</si>
  <si>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</si>
  <si>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</si>
  <si>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</si>
  <si>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</si>
  <si>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</si>
  <si>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</si>
  <si>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</si>
  <si>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</si>
  <si>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</si>
  <si>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</si>
  <si>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</si>
  <si>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</si>
  <si>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</si>
  <si>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</si>
  <si>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</si>
  <si>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</si>
  <si>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</si>
  <si>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</si>
  <si>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</si>
  <si>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</si>
  <si>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</si>
  <si>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</si>
  <si>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</si>
  <si>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</si>
  <si>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</si>
  <si>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</si>
  <si>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</si>
  <si>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</si>
  <si>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</si>
  <si>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</si>
  <si>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</si>
  <si>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</si>
  <si>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</si>
  <si>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</si>
  <si>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</si>
  <si>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</si>
  <si>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</si>
  <si>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</si>
  <si>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</si>
  <si>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</si>
  <si>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</si>
  <si>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</si>
  <si>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</si>
  <si>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</si>
  <si>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</si>
  <si>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</si>
  <si>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</si>
  <si>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</si>
  <si>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</si>
  <si>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</si>
  <si>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</si>
  <si>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</si>
  <si>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</si>
  <si>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</si>
  <si>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</si>
  <si>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</si>
  <si>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</si>
  <si>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</si>
  <si>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</si>
  <si>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</si>
  <si>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</si>
  <si>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</si>
  <si>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</si>
  <si>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</si>
  <si>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</si>
  <si>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</si>
  <si>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</si>
  <si>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</si>
  <si>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</si>
  <si>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</si>
  <si>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</si>
  <si>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</si>
  <si>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</si>
  <si>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</si>
  <si>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</si>
  <si>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</si>
  <si>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</si>
  <si>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</si>
  <si>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</si>
  <si>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</si>
  <si>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</si>
  <si>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</si>
  <si>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</si>
  <si>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</si>
  <si>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</si>
  <si>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</si>
  <si>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</si>
  <si>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</si>
  <si>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</si>
  <si>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</si>
  <si>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</si>
  <si>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</si>
  <si>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</si>
  <si>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</si>
  <si>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</si>
  <si>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</si>
  <si>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</si>
  <si>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</si>
  <si>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</si>
  <si>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</si>
  <si>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</si>
  <si>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</si>
  <si>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</si>
  <si>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</si>
  <si>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</si>
  <si>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</si>
  <si>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</si>
  <si>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</si>
  <si>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</si>
  <si>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</si>
  <si>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</si>
  <si>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</si>
  <si>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</si>
  <si>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</si>
  <si>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</si>
  <si>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</si>
  <si>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</si>
  <si>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</si>
  <si>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</si>
  <si>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</si>
  <si>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</si>
  <si>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</si>
  <si>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</si>
  <si>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</si>
  <si>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</si>
  <si>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</si>
  <si>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</si>
  <si>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</si>
  <si>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</si>
  <si>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</si>
  <si>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</si>
  <si>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</si>
  <si>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</si>
  <si>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</si>
  <si>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</si>
  <si>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</si>
  <si>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</si>
  <si>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</si>
  <si>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</si>
  <si>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</si>
  <si>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</si>
  <si>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</si>
  <si>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</si>
  <si>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</si>
  <si>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</si>
  <si>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</si>
  <si>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</si>
  <si>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</si>
  <si>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</si>
  <si>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</si>
  <si>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</si>
  <si>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</si>
  <si>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</si>
  <si>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</si>
  <si>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</si>
  <si>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</si>
  <si>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</si>
  <si>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</si>
  <si>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</si>
  <si>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</si>
  <si>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</si>
  <si>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</si>
  <si>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</si>
  <si>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</si>
  <si>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</si>
  <si>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</si>
  <si>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</si>
  <si>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</si>
  <si>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</si>
  <si>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</si>
  <si>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</si>
  <si>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</si>
  <si>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</si>
  <si>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</si>
  <si>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</si>
  <si>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</si>
  <si>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</si>
  <si>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</si>
  <si>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</si>
  <si>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</si>
  <si>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</si>
  <si>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</si>
  <si>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</si>
  <si>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</si>
  <si>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</si>
  <si>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</si>
  <si>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</si>
  <si>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</si>
  <si>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</si>
  <si>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</si>
  <si>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</si>
  <si>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</si>
  <si>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</si>
  <si>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</si>
  <si>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</si>
  <si>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</si>
  <si>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</si>
  <si>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</si>
  <si>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</si>
  <si>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</si>
  <si>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</si>
  <si>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</si>
  <si>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</si>
  <si>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</si>
  <si>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</si>
  <si>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</si>
  <si>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</si>
  <si>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</si>
  <si>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</si>
  <si>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</si>
  <si>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</si>
  <si>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</si>
  <si>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</si>
  <si>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</si>
  <si>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</si>
  <si>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</si>
  <si>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</si>
  <si>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</si>
  <si>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</si>
  <si>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</si>
  <si>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</si>
  <si>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</si>
  <si>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</si>
  <si>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</si>
  <si>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</si>
  <si>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</si>
  <si>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</si>
  <si>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</si>
  <si>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</si>
  <si>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</si>
  <si>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</si>
  <si>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</si>
  <si>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</si>
  <si>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</si>
  <si>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</si>
  <si>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</si>
  <si>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</si>
  <si>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</si>
  <si>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</si>
  <si>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</si>
  <si>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</si>
  <si>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</si>
  <si>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</si>
  <si>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</si>
  <si>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</si>
  <si>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</si>
  <si>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</si>
  <si>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</si>
  <si>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</si>
  <si>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</si>
  <si>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</si>
  <si>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</si>
  <si>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</si>
  <si>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</si>
  <si>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</si>
  <si>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</si>
  <si>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</si>
  <si>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</si>
  <si>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</si>
  <si>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</si>
  <si>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</si>
  <si>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</si>
  <si>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</si>
  <si>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</si>
  <si>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</si>
  <si>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</si>
  <si>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</si>
  <si>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</si>
  <si>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</si>
  <si>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</si>
  <si>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</si>
  <si>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</si>
  <si>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</si>
  <si>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</si>
  <si>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</si>
  <si>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</si>
  <si>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</si>
  <si>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</si>
  <si>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</si>
  <si>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</si>
  <si>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</si>
  <si>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</si>
  <si>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</si>
  <si>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</si>
  <si>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</si>
  <si>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</si>
  <si>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</si>
  <si>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</si>
  <si>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</si>
  <si>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</si>
  <si>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</si>
  <si>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</si>
  <si>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</si>
  <si>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</si>
  <si>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</si>
  <si>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</si>
  <si>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</si>
  <si>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</si>
  <si>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</si>
  <si>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</si>
  <si>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</si>
  <si>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</si>
  <si>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</si>
  <si>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</si>
  <si>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</si>
  <si>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</si>
  <si>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</si>
  <si>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</si>
  <si>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</si>
  <si>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</si>
  <si>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</si>
  <si>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</si>
  <si>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</si>
  <si>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</si>
  <si>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</si>
  <si>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</si>
  <si>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</si>
  <si>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</si>
  <si>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</si>
  <si>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</si>
  <si>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</si>
  <si>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</si>
  <si>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</si>
  <si>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</si>
  <si>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</si>
  <si>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</si>
  <si>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</si>
  <si>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</si>
  <si>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</si>
  <si>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</si>
  <si>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</si>
  <si>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</si>
  <si>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</si>
  <si>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</si>
  <si>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</si>
  <si>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</si>
  <si>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</si>
  <si>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</si>
  <si>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</si>
  <si>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</si>
  <si>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</si>
  <si>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</si>
  <si>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</si>
  <si>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</si>
  <si>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</si>
  <si>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</si>
  <si>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</si>
  <si>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</si>
  <si>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</si>
  <si>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</si>
  <si>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</si>
  <si>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</si>
  <si>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</si>
  <si>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</si>
  <si>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</si>
  <si>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</si>
  <si>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</si>
  <si>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</si>
  <si>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</si>
  <si>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</si>
  <si>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</si>
  <si>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</si>
  <si>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</si>
  <si>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</si>
  <si>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</si>
  <si>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</si>
  <si>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</si>
  <si>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</si>
  <si>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</si>
  <si>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</si>
  <si>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</si>
  <si>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</si>
  <si>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</si>
  <si>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</si>
  <si>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</si>
  <si>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</si>
  <si>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</si>
  <si>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</si>
  <si>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</si>
  <si>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</si>
  <si>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</si>
  <si>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</si>
  <si>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</si>
  <si>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</si>
  <si>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</si>
  <si>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</si>
  <si>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</si>
  <si>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</si>
  <si>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</si>
  <si>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</si>
  <si>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</si>
  <si>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</si>
  <si>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</si>
  <si>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</si>
  <si>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</si>
  <si>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</si>
  <si>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</si>
  <si>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</si>
  <si>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</si>
  <si>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</si>
  <si>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</si>
  <si>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</si>
  <si>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</si>
  <si>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</si>
  <si>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</si>
  <si>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</si>
  <si>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</si>
  <si>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</si>
  <si>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</si>
  <si>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</si>
  <si>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</si>
  <si>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</si>
  <si>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</si>
  <si>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</si>
  <si>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</si>
  <si>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</si>
  <si>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</si>
  <si>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</si>
  <si>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</si>
  <si>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</si>
  <si>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</si>
  <si>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</si>
  <si>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</si>
  <si>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</si>
  <si>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</si>
  <si>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</si>
  <si>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</si>
  <si>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</si>
  <si>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</si>
  <si>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</si>
  <si>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</si>
  <si>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</si>
  <si>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</si>
  <si>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</si>
  <si>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</si>
  <si>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</si>
  <si>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</si>
  <si>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</si>
  <si>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</si>
  <si>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</si>
  <si>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</si>
  <si>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</si>
  <si>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</si>
  <si>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</si>
  <si>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</si>
  <si>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</si>
  <si>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</si>
  <si>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</si>
  <si>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</si>
  <si>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</si>
  <si>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</si>
  <si>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</si>
  <si>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</si>
  <si>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</si>
  <si>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</si>
  <si>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</si>
  <si>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</si>
  <si>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</si>
  <si>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</si>
  <si>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</si>
  <si>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</si>
  <si>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</si>
  <si>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</si>
  <si>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</si>
  <si>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</si>
  <si>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</si>
  <si>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</si>
  <si>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</si>
  <si>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</si>
  <si>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</si>
  <si>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</si>
  <si>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</si>
  <si>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</si>
  <si>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</si>
  <si>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</si>
  <si>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</si>
  <si>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</si>
  <si>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</si>
  <si>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</si>
  <si>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</si>
  <si>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</si>
  <si>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</si>
  <si>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</si>
  <si>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</si>
  <si>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</si>
  <si>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</si>
  <si>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</si>
  <si>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</si>
  <si>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</si>
  <si>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</si>
  <si>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</si>
  <si>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</si>
  <si>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</si>
  <si>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</si>
  <si>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</si>
  <si>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</si>
  <si>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</si>
  <si>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</si>
  <si>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</si>
  <si>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</si>
  <si>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</si>
  <si>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</si>
  <si>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</si>
  <si>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</si>
  <si>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</si>
  <si>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</si>
  <si>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</si>
  <si>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</si>
  <si>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</si>
  <si>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</si>
  <si>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</si>
  <si>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</si>
  <si>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</si>
  <si>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</si>
  <si>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</si>
  <si>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</si>
  <si>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</si>
  <si>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</si>
  <si>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</si>
  <si>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</si>
  <si>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</si>
  <si>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</si>
  <si>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</si>
  <si>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</si>
  <si>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</si>
  <si>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</si>
  <si>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</si>
  <si>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</si>
  <si>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</si>
  <si>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</si>
  <si>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</si>
  <si>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</si>
  <si>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</si>
  <si>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</si>
  <si>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</si>
  <si>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</si>
  <si>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</si>
  <si>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</si>
  <si>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</si>
  <si>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</si>
  <si>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</si>
  <si>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</si>
  <si>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</si>
  <si>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</si>
  <si>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</si>
  <si>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</si>
  <si>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</si>
  <si>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</si>
  <si>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</si>
  <si>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</si>
  <si>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</si>
  <si>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</si>
  <si>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</si>
  <si>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</si>
  <si>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</si>
  <si>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</si>
  <si>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</si>
  <si>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</si>
  <si>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</si>
  <si>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</si>
  <si>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</si>
  <si>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</si>
  <si>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</si>
  <si>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</si>
  <si>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</si>
  <si>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</si>
  <si>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</si>
  <si>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</si>
  <si>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</si>
  <si>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</si>
  <si>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</si>
  <si>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</si>
  <si>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</si>
  <si>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</si>
  <si>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</si>
  <si>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</si>
  <si>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</si>
  <si>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</si>
  <si>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</si>
  <si>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</si>
  <si>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</si>
  <si>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</si>
  <si>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</si>
  <si>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</si>
  <si>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</si>
  <si>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</si>
  <si>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</si>
  <si>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</si>
  <si>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</si>
  <si>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</si>
  <si>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</si>
  <si>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</si>
  <si>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</si>
  <si>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</si>
  <si>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</si>
  <si>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</si>
  <si>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</si>
  <si>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</si>
  <si>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</si>
  <si>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</si>
  <si>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</si>
  <si>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</si>
  <si>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</si>
  <si>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</si>
  <si>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</si>
  <si>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</si>
  <si>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</si>
  <si>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</si>
  <si>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</si>
  <si>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</si>
  <si>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</si>
  <si>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</si>
  <si>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</si>
  <si>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</si>
  <si>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</si>
  <si>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</si>
  <si>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</si>
  <si>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</si>
  <si>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</si>
  <si>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</si>
  <si>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</si>
  <si>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</si>
  <si>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</si>
  <si>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</si>
  <si>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</si>
  <si>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</si>
  <si>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</si>
  <si>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</si>
  <si>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</si>
  <si>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</si>
  <si>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</si>
  <si>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</si>
  <si>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</si>
  <si>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</si>
  <si>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</si>
  <si>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</si>
  <si>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</si>
  <si>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</si>
  <si>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</si>
  <si>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</si>
  <si>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</si>
  <si>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</si>
  <si>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</si>
  <si>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</si>
  <si>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</si>
  <si>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</si>
  <si>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</si>
  <si>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</si>
  <si>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</si>
  <si>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</si>
  <si>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</si>
  <si>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</si>
  <si>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</si>
  <si>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</si>
  <si>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</si>
  <si>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</si>
  <si>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</si>
  <si>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</si>
  <si>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</si>
  <si>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</si>
  <si>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</si>
  <si>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</si>
  <si>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</si>
  <si>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</si>
  <si>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</si>
  <si>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</si>
  <si>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</si>
  <si>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</si>
  <si>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</si>
  <si>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</si>
  <si>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</si>
  <si>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</si>
  <si>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</si>
  <si>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</si>
  <si>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</si>
  <si>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</si>
  <si>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</si>
  <si>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</si>
  <si>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</si>
  <si>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</si>
  <si>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</si>
  <si>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</si>
  <si>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</si>
  <si>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</si>
  <si>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</si>
  <si>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</si>
  <si>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</si>
  <si>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</si>
  <si>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</si>
  <si>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</si>
  <si>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</si>
  <si>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</si>
  <si>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</si>
  <si>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</si>
  <si>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</si>
  <si>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</si>
  <si>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</si>
  <si>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</si>
  <si>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</si>
  <si>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</si>
  <si>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</si>
  <si>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</si>
  <si>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</si>
  <si>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</si>
  <si>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</si>
  <si>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</si>
  <si>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</si>
  <si>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</si>
  <si>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</si>
  <si>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</si>
  <si>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</si>
  <si>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</si>
  <si>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</si>
  <si>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</si>
  <si>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</si>
  <si>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</si>
  <si>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</si>
  <si>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</si>
  <si>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</si>
  <si>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</si>
  <si>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</si>
  <si>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</si>
  <si>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</si>
  <si>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</si>
  <si>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</si>
  <si>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</si>
  <si>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</si>
  <si>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</si>
  <si>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</si>
  <si>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</si>
  <si>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</si>
  <si>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</si>
  <si>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</si>
  <si>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</si>
  <si>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</si>
  <si>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</si>
  <si>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</si>
  <si>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</si>
  <si>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</si>
  <si>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</si>
  <si>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</si>
  <si>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</si>
  <si>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</si>
  <si>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</si>
  <si>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</si>
  <si>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</si>
  <si>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</si>
  <si>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</si>
  <si>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</si>
  <si>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</si>
  <si>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</si>
  <si>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</si>
  <si>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</si>
  <si>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</si>
  <si>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</si>
  <si>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</si>
  <si>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</si>
  <si>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</si>
  <si>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</si>
  <si>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</si>
  <si>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</si>
  <si>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</si>
  <si>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</si>
  <si>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</si>
  <si>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</si>
  <si>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</si>
  <si>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</si>
  <si>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</si>
  <si>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</si>
  <si>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</si>
  <si>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</si>
  <si>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</si>
  <si>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</si>
  <si>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</si>
  <si>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</si>
  <si>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</si>
  <si>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</si>
  <si>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</si>
  <si>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</si>
  <si>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</si>
  <si>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</si>
  <si>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</si>
  <si>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</si>
  <si>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</si>
  <si>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</si>
  <si>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</si>
  <si>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</si>
  <si>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</si>
  <si>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</si>
  <si>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</si>
  <si>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</si>
  <si>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</si>
  <si>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</si>
  <si>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</si>
  <si>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</si>
  <si>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</si>
  <si>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</si>
  <si>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</si>
  <si>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</si>
  <si>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</si>
  <si>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</si>
  <si>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</si>
  <si>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</si>
  <si>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</si>
  <si>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</si>
  <si>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</si>
  <si>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</si>
  <si>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</si>
  <si>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</si>
  <si>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</si>
  <si>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</si>
  <si>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</si>
  <si>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</si>
  <si>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</si>
  <si>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</si>
  <si>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</si>
  <si>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</si>
  <si>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</si>
  <si>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</si>
  <si>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</si>
  <si>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</si>
  <si>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</si>
  <si>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</si>
  <si>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</si>
  <si>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</si>
  <si>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</si>
  <si>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</si>
  <si>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</si>
  <si>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</si>
  <si>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</si>
  <si>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</si>
  <si>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</si>
  <si>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</si>
  <si>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</si>
  <si>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</si>
  <si>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</si>
  <si>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</si>
  <si>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</si>
  <si>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</si>
  <si>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</si>
  <si>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</si>
  <si>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</si>
  <si>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</si>
  <si>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</si>
  <si>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</si>
  <si>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</si>
  <si>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</si>
  <si>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</si>
  <si>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</si>
  <si>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</si>
  <si>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</si>
  <si>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</si>
  <si>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</si>
  <si>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</si>
  <si>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</si>
  <si>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</si>
  <si>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</si>
  <si>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</si>
  <si>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</si>
  <si>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</si>
  <si>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</si>
  <si>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</si>
  <si>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</si>
  <si>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</si>
  <si>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</si>
  <si>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</si>
  <si>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</si>
  <si>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</si>
  <si>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</si>
  <si>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</si>
  <si>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</si>
  <si>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</si>
  <si>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</si>
  <si>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</si>
  <si>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</si>
  <si>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</si>
  <si>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</si>
  <si>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</si>
  <si>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</si>
  <si>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</si>
  <si>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</si>
  <si>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</si>
  <si>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</si>
  <si>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</si>
  <si>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</si>
  <si>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</si>
  <si>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</si>
  <si>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</si>
  <si>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</si>
  <si>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</si>
  <si>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</si>
  <si>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</si>
  <si>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</si>
  <si>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</si>
  <si>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</si>
  <si>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</si>
  <si>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</si>
  <si>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</si>
  <si>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</si>
  <si>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</si>
  <si>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</si>
  <si>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</si>
  <si>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</si>
  <si>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</si>
  <si>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</si>
  <si>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</si>
  <si>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</si>
  <si>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</si>
  <si>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</si>
  <si>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</si>
  <si>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</si>
  <si>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</si>
  <si>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</si>
  <si>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</si>
  <si>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</si>
  <si>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</si>
  <si>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</si>
  <si>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</si>
  <si>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</si>
  <si>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</si>
  <si>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</si>
  <si>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</si>
  <si>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</si>
  <si>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</si>
  <si>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</si>
  <si>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</si>
  <si>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</si>
  <si>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</si>
  <si>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</si>
  <si>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</si>
  <si>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</si>
  <si>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</si>
  <si>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</si>
  <si>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</si>
  <si>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</si>
  <si>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</si>
  <si>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</si>
  <si>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</si>
  <si>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</si>
  <si>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</si>
  <si>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</si>
  <si>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</si>
  <si>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</si>
  <si>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</si>
  <si>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</si>
  <si>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</si>
  <si>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</si>
  <si>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</si>
  <si>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</si>
  <si>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</si>
  <si>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</si>
  <si>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</si>
  <si>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</si>
  <si>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</si>
  <si>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</si>
  <si>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</si>
  <si>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</si>
  <si>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</si>
  <si>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</si>
  <si>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</si>
  <si>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</si>
  <si>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</si>
  <si>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</si>
  <si>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</si>
  <si>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</si>
  <si>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</si>
  <si>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</si>
  <si>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</si>
  <si>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</si>
  <si>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</si>
  <si>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</si>
  <si>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</si>
  <si>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</si>
  <si>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</si>
  <si>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</si>
  <si>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</si>
  <si>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</si>
  <si>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</si>
  <si>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</si>
  <si>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</si>
  <si>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</si>
  <si>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</si>
  <si>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</si>
  <si>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</si>
  <si>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</si>
  <si>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</si>
  <si>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</si>
  <si>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</si>
  <si>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</si>
  <si>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</si>
  <si>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</si>
  <si>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</si>
  <si>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</si>
  <si>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</si>
  <si>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</si>
  <si>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</si>
  <si>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</si>
  <si>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</si>
  <si>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</si>
  <si>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</si>
  <si>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</si>
  <si>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</si>
  <si>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</si>
  <si>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</si>
  <si>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</si>
  <si>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</si>
  <si>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</si>
  <si>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</si>
  <si>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</si>
  <si>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</si>
  <si>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</si>
  <si>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</si>
  <si>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</si>
  <si>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</si>
  <si>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</si>
  <si>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</si>
  <si>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</si>
  <si>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</si>
  <si>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</si>
  <si>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</si>
  <si>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</si>
  <si>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</si>
  <si>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</si>
  <si>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</si>
  <si>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</si>
  <si>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</si>
  <si>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</si>
  <si>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</si>
  <si>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</si>
  <si>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</si>
  <si>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</si>
  <si>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</si>
  <si>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</si>
  <si>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</si>
  <si>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</si>
  <si>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</si>
  <si>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</si>
  <si>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</si>
  <si>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</si>
  <si>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</si>
  <si>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</si>
  <si>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</si>
  <si>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</si>
  <si>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</si>
  <si>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</si>
  <si>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</si>
  <si>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</si>
  <si>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</si>
  <si>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</si>
  <si>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</si>
  <si>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</si>
  <si>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</si>
  <si>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</si>
  <si>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</si>
  <si>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</si>
  <si>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</si>
  <si>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</si>
  <si>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</si>
  <si>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</si>
  <si>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</si>
  <si>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</si>
  <si>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</si>
  <si>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</si>
  <si>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</si>
  <si>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</si>
  <si>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</si>
  <si>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</si>
  <si>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</si>
  <si>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</si>
  <si>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</si>
  <si>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</si>
  <si>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</si>
  <si>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</si>
  <si>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</si>
  <si>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</si>
  <si>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</si>
  <si>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</si>
  <si>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</si>
  <si>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</si>
  <si>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</si>
  <si>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</si>
  <si>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</si>
  <si>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</si>
  <si>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</si>
  <si>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</si>
  <si>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</si>
  <si>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</si>
  <si>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</si>
  <si>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</si>
  <si>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</si>
  <si>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</si>
  <si>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</si>
  <si>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</si>
  <si>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</si>
  <si>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</si>
  <si>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</si>
  <si>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</si>
  <si>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</si>
  <si>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</si>
  <si>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</si>
  <si>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</si>
  <si>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</si>
  <si>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</si>
  <si>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</si>
  <si>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</si>
  <si>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</si>
  <si>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</si>
  <si>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</si>
  <si>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</si>
  <si>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</si>
  <si>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</si>
  <si>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</si>
  <si>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</si>
  <si>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</si>
  <si>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</si>
  <si>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</si>
  <si>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</si>
  <si>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</si>
  <si>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</si>
  <si>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</si>
  <si>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</si>
  <si>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</si>
  <si>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</si>
  <si>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</si>
  <si>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</si>
  <si>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</si>
  <si>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</si>
  <si>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</si>
  <si>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</si>
  <si>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</si>
  <si>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</si>
  <si>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</si>
  <si>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</si>
  <si>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</si>
  <si>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</si>
  <si>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</si>
  <si>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</si>
  <si>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</si>
  <si>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</si>
  <si>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</si>
  <si>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</si>
  <si>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</si>
  <si>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</si>
  <si>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</si>
  <si>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</si>
  <si>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</si>
  <si>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</si>
  <si>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</si>
  <si>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</si>
  <si>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</si>
  <si>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</si>
  <si>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</si>
  <si>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</si>
  <si>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</si>
  <si>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</si>
  <si>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</si>
  <si>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</si>
  <si>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</si>
  <si>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</si>
  <si>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</si>
  <si>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</si>
  <si>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</si>
  <si>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</si>
  <si>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</si>
  <si>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</si>
  <si>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</si>
  <si>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</si>
  <si>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</si>
  <si>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</si>
  <si>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</si>
  <si>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</si>
  <si>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</si>
  <si>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</si>
  <si>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</si>
  <si>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</si>
  <si>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</si>
  <si>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</si>
  <si>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</si>
  <si>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</si>
  <si>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</si>
  <si>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</si>
  <si>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</si>
  <si>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</si>
  <si>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</si>
  <si>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</si>
  <si>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</si>
  <si>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</si>
  <si>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</si>
  <si>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</si>
  <si>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</si>
  <si>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</si>
  <si>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</si>
  <si>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</si>
  <si>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</si>
  <si>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</si>
  <si>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</si>
  <si>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</si>
  <si>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</si>
  <si>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</si>
  <si>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</si>
  <si>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</si>
  <si>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</si>
  <si>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</si>
  <si>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</si>
  <si>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</si>
  <si>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</si>
  <si>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</si>
  <si>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</si>
  <si>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</si>
  <si>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</si>
  <si>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</si>
  <si>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</si>
  <si>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</si>
  <si>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</si>
  <si>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</si>
  <si>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</si>
  <si>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</si>
  <si>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</si>
  <si>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</si>
  <si>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</si>
  <si>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</si>
  <si>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</si>
  <si>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</si>
  <si>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</si>
  <si>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</si>
  <si>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</si>
  <si>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</si>
  <si>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</si>
  <si>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</si>
  <si>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</si>
  <si>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</si>
  <si>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</si>
  <si>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</si>
  <si>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</si>
  <si>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</si>
  <si>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</si>
  <si>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</si>
  <si>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</si>
  <si>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</si>
  <si>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</si>
  <si>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</si>
  <si>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</si>
  <si>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</si>
  <si>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</si>
  <si>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</si>
  <si>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</si>
  <si>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</si>
  <si>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</si>
  <si>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</si>
  <si>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</si>
  <si>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</si>
  <si>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</si>
  <si>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</si>
  <si>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</si>
  <si>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</si>
  <si>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</si>
  <si>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</si>
  <si>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</si>
  <si>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</si>
  <si>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</si>
  <si>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</si>
  <si>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</si>
  <si>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</si>
  <si>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</si>
  <si>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</si>
  <si>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</si>
  <si>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</si>
  <si>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</si>
  <si>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</si>
  <si>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</si>
  <si>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</si>
  <si>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</si>
  <si>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</si>
  <si>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</si>
  <si>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</si>
  <si>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</si>
  <si>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</si>
  <si>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</si>
  <si>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</si>
  <si>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</si>
  <si>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</si>
  <si>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</si>
  <si>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</si>
  <si>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</si>
  <si>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</si>
  <si>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</si>
  <si>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</si>
  <si>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</si>
  <si>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</si>
  <si>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</si>
  <si>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</si>
  <si>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</si>
  <si>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</si>
  <si>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</si>
  <si>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</si>
  <si>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</si>
  <si>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</si>
  <si>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</si>
  <si>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</si>
  <si>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</si>
  <si>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</si>
  <si>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</si>
  <si>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</si>
  <si>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</si>
  <si>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</si>
  <si>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</si>
  <si>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</si>
  <si>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</si>
  <si>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</si>
  <si>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</si>
  <si>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</si>
  <si>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</si>
  <si>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</si>
  <si>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</si>
  <si>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</si>
  <si>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</si>
  <si>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</si>
  <si>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</si>
  <si>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</si>
  <si>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</si>
  <si>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</si>
  <si>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</si>
  <si>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</si>
  <si>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</si>
  <si>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</si>
  <si>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</si>
  <si>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</si>
  <si>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</si>
  <si>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</si>
  <si>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</si>
  <si>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</si>
  <si>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</si>
  <si>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</si>
  <si>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</si>
  <si>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</si>
  <si>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</si>
  <si>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</si>
  <si>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</si>
  <si>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</si>
  <si>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</si>
  <si>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</si>
  <si>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</si>
  <si>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</si>
  <si>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</si>
  <si>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</si>
  <si>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</si>
  <si>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</si>
  <si>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</si>
  <si>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</si>
  <si>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</si>
  <si>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</si>
  <si>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</si>
  <si>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</si>
  <si>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</si>
  <si>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</si>
  <si>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</si>
  <si>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</si>
  <si>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</si>
  <si>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</si>
  <si>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</si>
  <si>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</si>
  <si>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</si>
  <si>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</si>
  <si>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</si>
  <si>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</si>
  <si>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</si>
  <si>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</si>
  <si>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</si>
  <si>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</si>
  <si>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</si>
  <si>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</si>
  <si>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</si>
  <si>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</si>
  <si>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</si>
  <si>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</si>
  <si>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</si>
  <si>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</si>
  <si>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</si>
  <si>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</si>
  <si>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</si>
  <si>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</si>
  <si>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</si>
  <si>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</si>
  <si>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</si>
  <si>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</si>
  <si>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</si>
  <si>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</si>
  <si>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</si>
  <si>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</si>
  <si>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</si>
  <si>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</si>
  <si>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</si>
  <si>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</si>
  <si>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</si>
  <si>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</si>
  <si>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</si>
  <si>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</si>
  <si>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</si>
  <si>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</si>
  <si>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</si>
  <si>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</si>
  <si>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</si>
  <si>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</si>
  <si>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</si>
  <si>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</si>
  <si>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</si>
  <si>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</si>
  <si>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</si>
  <si>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</si>
  <si>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</si>
  <si>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</si>
  <si>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</si>
  <si>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</si>
  <si>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</si>
  <si>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</si>
  <si>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</si>
  <si>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</si>
  <si>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</si>
  <si>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</si>
  <si>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</si>
  <si>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</si>
  <si>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</si>
  <si>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</si>
  <si>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</si>
  <si>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</si>
  <si>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</si>
  <si>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</si>
  <si>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</si>
  <si>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</si>
  <si>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</si>
  <si>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</si>
  <si>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</si>
  <si>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</si>
  <si>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</si>
  <si>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</si>
  <si>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</si>
  <si>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</si>
  <si>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</si>
  <si>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</si>
  <si>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</si>
  <si>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</si>
  <si>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</si>
  <si>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</si>
  <si>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</si>
  <si>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</si>
  <si>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</si>
  <si>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</si>
  <si>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</si>
  <si>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</si>
  <si>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</si>
  <si>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</si>
  <si>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</si>
  <si>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</si>
  <si>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</si>
  <si>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</si>
  <si>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</si>
  <si>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</si>
  <si>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</si>
  <si>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</si>
  <si>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</si>
  <si>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</si>
  <si>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</si>
  <si>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</si>
  <si>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</si>
  <si>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</si>
  <si>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</si>
  <si>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</si>
  <si>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</si>
  <si>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</si>
  <si>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</si>
  <si>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</si>
  <si>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</si>
  <si>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</si>
  <si>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</si>
  <si>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</si>
  <si>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</si>
  <si>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</si>
  <si>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</si>
  <si>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</si>
  <si>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</si>
  <si>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</si>
  <si>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</si>
  <si>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</si>
  <si>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</si>
  <si>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</si>
  <si>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</si>
  <si>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</si>
  <si>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</si>
  <si>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</si>
  <si>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</si>
  <si>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</si>
  <si>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</si>
  <si>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</si>
  <si>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</si>
  <si>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</si>
  <si>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</si>
  <si>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</si>
  <si>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</si>
  <si>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</si>
  <si>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</si>
  <si>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</si>
  <si>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</si>
  <si>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</si>
  <si>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</si>
  <si>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</si>
  <si>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</si>
  <si>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</si>
  <si>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</si>
  <si>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</si>
  <si>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</si>
  <si>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</si>
  <si>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</si>
  <si>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</si>
  <si>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</si>
  <si>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</si>
  <si>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</si>
  <si>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</si>
  <si>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</si>
  <si>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</si>
  <si>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</si>
  <si>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</si>
  <si>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</si>
  <si>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</si>
  <si>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</si>
  <si>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</si>
  <si>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</si>
  <si>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</si>
  <si>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</si>
  <si>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</si>
  <si>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</si>
  <si>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</si>
  <si>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</si>
  <si>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</si>
  <si>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</si>
  <si>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</si>
  <si>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</si>
  <si>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</si>
  <si>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</si>
  <si>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</si>
  <si>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</si>
  <si>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</si>
  <si>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</si>
  <si>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</si>
  <si>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</si>
  <si>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</si>
  <si>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</si>
  <si>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</si>
  <si>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</si>
  <si>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</si>
  <si>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</si>
  <si>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</si>
  <si>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</si>
  <si>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</si>
  <si>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</si>
  <si>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</si>
  <si>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</si>
  <si>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</si>
  <si>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</si>
  <si>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</si>
  <si>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</si>
  <si>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</si>
  <si>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</si>
  <si>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</si>
  <si>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</si>
  <si>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</si>
  <si>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</si>
  <si>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</si>
  <si>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</si>
  <si>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</si>
  <si>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</si>
  <si>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</si>
  <si>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</si>
  <si>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</si>
  <si>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</si>
  <si>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</si>
  <si>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</si>
  <si>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</si>
  <si>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</si>
  <si>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</si>
  <si>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</si>
  <si>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</si>
  <si>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</si>
  <si>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</si>
  <si>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</si>
  <si>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</si>
  <si>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</si>
  <si>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</si>
  <si>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</si>
  <si>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</si>
  <si>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</si>
  <si>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</si>
  <si>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</si>
  <si>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</si>
  <si>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</si>
  <si>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</si>
  <si>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</si>
  <si>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</si>
  <si>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</si>
  <si>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</si>
  <si>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</si>
  <si>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</si>
  <si>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</si>
  <si>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</si>
  <si>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</si>
  <si>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</si>
  <si>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</si>
  <si>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</si>
  <si>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</si>
  <si>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</si>
  <si>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</si>
  <si>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</si>
  <si>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</si>
  <si>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</si>
  <si>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</si>
  <si>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</si>
  <si>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</si>
  <si>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</si>
  <si>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</si>
  <si>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</si>
  <si>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</si>
  <si>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</si>
  <si>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</si>
  <si>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</si>
  <si>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</si>
  <si>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</si>
  <si>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</si>
  <si>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</si>
  <si>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</si>
  <si>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</si>
  <si>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</si>
  <si>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</si>
  <si>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</si>
  <si>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</si>
  <si>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</si>
  <si>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</si>
  <si>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</si>
  <si>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</si>
  <si>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</si>
  <si>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</si>
  <si>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</si>
  <si>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</si>
  <si>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</si>
  <si>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</si>
  <si>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</si>
  <si>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</si>
  <si>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</si>
  <si>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</si>
  <si>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</si>
  <si>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</si>
  <si>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</si>
  <si>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</si>
  <si>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</si>
  <si>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</si>
  <si>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</si>
  <si>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</si>
  <si>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</si>
  <si>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</si>
  <si>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</si>
  <si>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</si>
  <si>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</si>
  <si>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</si>
  <si>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</si>
  <si>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</si>
  <si>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</si>
  <si>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</si>
  <si>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</si>
  <si>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</si>
  <si>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</si>
  <si>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</si>
  <si>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</si>
  <si>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</si>
  <si>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</si>
  <si>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</si>
  <si>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</si>
  <si>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</si>
  <si>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</si>
  <si>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</si>
  <si>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</si>
  <si>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</si>
  <si>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</si>
  <si>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</si>
  <si>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</si>
  <si>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</si>
  <si>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</si>
  <si>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</si>
  <si>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</si>
  <si>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</si>
  <si>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</si>
  <si>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</si>
  <si>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</si>
  <si>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</si>
  <si>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</si>
  <si>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</si>
  <si>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</si>
  <si>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</si>
  <si>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</si>
  <si>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</si>
  <si>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</si>
  <si>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</si>
  <si>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</si>
  <si>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</si>
  <si>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</si>
  <si>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</si>
  <si>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</si>
  <si>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</si>
  <si>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</si>
  <si>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</si>
  <si>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</si>
  <si>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</si>
  <si>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</si>
  <si>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</si>
  <si>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</si>
  <si>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</si>
  <si>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</si>
  <si>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</si>
  <si>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</si>
  <si>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</si>
  <si>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</si>
  <si>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</si>
  <si>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</si>
  <si>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</si>
  <si>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</si>
  <si>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</si>
  <si>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</si>
  <si>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</si>
  <si>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</si>
  <si>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</si>
  <si>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</si>
  <si>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</si>
  <si>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</si>
  <si>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</si>
  <si>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</si>
  <si>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</si>
  <si>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</si>
  <si>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</si>
  <si>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</si>
  <si>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</si>
  <si>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</si>
  <si>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</si>
  <si>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</si>
  <si>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</si>
  <si>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</si>
  <si>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</si>
  <si>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</si>
  <si>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</si>
  <si>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</si>
  <si>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</si>
  <si>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</si>
  <si>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</si>
  <si>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</si>
  <si>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</si>
  <si>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</si>
  <si>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</si>
  <si>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</si>
  <si>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</si>
  <si>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</si>
  <si>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</si>
  <si>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</si>
  <si>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</si>
  <si>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</si>
  <si>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</si>
  <si>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</si>
  <si>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</si>
  <si>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</si>
  <si>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</si>
  <si>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</si>
  <si>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</si>
  <si>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</si>
  <si>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</si>
  <si>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</si>
  <si>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</si>
  <si>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</si>
  <si>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</si>
  <si>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</si>
  <si>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</si>
  <si>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</si>
  <si>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</si>
  <si>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</si>
  <si>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</si>
  <si>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</si>
  <si>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</si>
  <si>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</si>
  <si>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</si>
  <si>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</si>
  <si>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</si>
  <si>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</si>
  <si>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</si>
  <si>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</si>
  <si>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</si>
  <si>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</si>
  <si>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</si>
  <si>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</si>
  <si>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</si>
  <si>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</si>
  <si>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</si>
  <si>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</si>
  <si>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</si>
  <si>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</si>
  <si>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</si>
  <si>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</si>
  <si>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</si>
  <si>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</si>
  <si>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</si>
  <si>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</si>
  <si>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</si>
  <si>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</si>
  <si>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</si>
  <si>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</si>
  <si>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</si>
  <si>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</si>
  <si>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</si>
  <si>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</si>
  <si>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</si>
  <si>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</si>
  <si>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</si>
  <si>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</si>
  <si>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</si>
  <si>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</si>
  <si>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</si>
  <si>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</si>
  <si>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</si>
  <si>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</si>
  <si>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</si>
  <si>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</si>
  <si>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</si>
  <si>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</si>
  <si>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</si>
  <si>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</si>
  <si>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</si>
  <si>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</si>
  <si>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</si>
  <si>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</si>
  <si>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</si>
  <si>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</si>
  <si>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</si>
  <si>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</si>
  <si>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</si>
  <si>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</si>
  <si>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</si>
  <si>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</si>
  <si>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</si>
  <si>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</si>
  <si>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</si>
  <si>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</si>
  <si>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</si>
  <si>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</si>
  <si>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</si>
  <si>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</si>
  <si>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</si>
  <si>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</si>
  <si>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</si>
  <si>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</si>
  <si>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</si>
  <si>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</si>
  <si>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</si>
  <si>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</si>
  <si>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</si>
  <si>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</si>
  <si>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</si>
  <si>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</si>
  <si>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</si>
  <si>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</si>
  <si>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</si>
  <si>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</si>
  <si>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</si>
  <si>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</si>
  <si>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</si>
  <si>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</si>
  <si>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</si>
  <si>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</si>
  <si>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</si>
  <si>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</si>
  <si>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</si>
  <si>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</si>
  <si>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</si>
  <si>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</si>
  <si>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</si>
  <si>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</si>
  <si>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</si>
  <si>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</si>
  <si>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</si>
  <si>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</si>
  <si>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</si>
  <si>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</si>
  <si>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</si>
  <si>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</si>
  <si>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</si>
  <si>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</si>
  <si>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</si>
  <si>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</si>
  <si>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</si>
  <si>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</si>
  <si>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</si>
  <si>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</si>
  <si>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</si>
  <si>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</si>
  <si>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</si>
  <si>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</si>
  <si>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</si>
  <si>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</si>
  <si>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</si>
  <si>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</si>
  <si>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</si>
  <si>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</si>
  <si>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</si>
  <si>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</si>
  <si>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</si>
  <si>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</si>
  <si>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</si>
  <si>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</si>
  <si>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</si>
  <si>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</si>
  <si>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</si>
  <si>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</si>
  <si>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</si>
  <si>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</si>
  <si>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</si>
  <si>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</si>
  <si>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</si>
  <si>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</si>
  <si>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</si>
  <si>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</si>
  <si>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</si>
  <si>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</si>
  <si>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</si>
  <si>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</si>
  <si>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</si>
  <si>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</si>
  <si>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</si>
  <si>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</si>
  <si>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</si>
  <si>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</si>
  <si>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</si>
  <si>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</si>
  <si>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</si>
  <si>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</si>
  <si>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</si>
  <si>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</si>
  <si>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</si>
  <si>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</si>
  <si>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</si>
  <si>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</si>
  <si>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</si>
  <si>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</si>
  <si>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</si>
  <si>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</si>
  <si>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</si>
  <si>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</si>
  <si>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</si>
  <si>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</si>
  <si>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</si>
  <si>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</si>
  <si>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</si>
  <si>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</si>
  <si>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</si>
  <si>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</si>
  <si>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</si>
  <si>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</si>
  <si>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</si>
  <si>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</si>
  <si>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</si>
  <si>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</si>
  <si>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</si>
  <si>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</si>
  <si>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</si>
  <si>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</si>
  <si>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</si>
  <si>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</si>
  <si>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</si>
  <si>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</si>
  <si>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</si>
  <si>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</si>
  <si>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</si>
  <si>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</si>
  <si>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</si>
  <si>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</si>
  <si>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</si>
  <si>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</si>
  <si>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</si>
  <si>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</si>
  <si>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</si>
  <si>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</si>
  <si>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</si>
  <si>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</si>
  <si>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</si>
  <si>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</si>
  <si>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</si>
  <si>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</si>
  <si>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</si>
  <si>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</si>
  <si>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</si>
  <si>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</si>
  <si>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</si>
  <si>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</si>
  <si>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</si>
  <si>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</si>
  <si>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</si>
  <si>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</si>
  <si>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</si>
  <si>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</si>
  <si>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</si>
  <si>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</si>
  <si>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</si>
  <si>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</si>
  <si>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</si>
  <si>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</si>
  <si>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</si>
  <si>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</si>
  <si>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</si>
  <si>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</si>
  <si>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</si>
  <si>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</si>
  <si>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</si>
  <si>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</si>
  <si>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</si>
  <si>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</si>
  <si>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</si>
  <si>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</si>
  <si>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</si>
  <si>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</si>
  <si>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</si>
  <si>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</si>
  <si>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</si>
  <si>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</si>
  <si>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</si>
  <si>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</si>
  <si>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</si>
  <si>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</si>
  <si>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</si>
  <si>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</si>
  <si>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</si>
  <si>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</si>
  <si>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</si>
  <si>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</si>
  <si>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</si>
  <si>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</si>
  <si>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</si>
  <si>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</si>
  <si>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</si>
  <si>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</si>
  <si>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</si>
  <si>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</si>
  <si>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</si>
  <si>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</si>
  <si>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</si>
  <si>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</si>
  <si>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</si>
  <si>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</si>
  <si>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</si>
  <si>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</si>
  <si>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</si>
  <si>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</si>
  <si>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</si>
  <si>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</si>
  <si>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</si>
  <si>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</si>
  <si>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</si>
  <si>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</si>
  <si>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</si>
  <si>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</si>
  <si>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</si>
  <si>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</si>
  <si>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</si>
  <si>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</si>
  <si>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</si>
  <si>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</si>
  <si>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</si>
  <si>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</si>
  <si>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</si>
  <si>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</si>
  <si>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</si>
  <si>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</si>
  <si>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</si>
  <si>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</si>
  <si>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</si>
  <si>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</si>
  <si>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</si>
  <si>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</si>
  <si>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</si>
  <si>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</si>
  <si>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</si>
  <si>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</si>
  <si>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</si>
  <si>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</si>
  <si>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</si>
  <si>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</si>
  <si>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</si>
  <si>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</si>
  <si>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</si>
  <si>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</si>
  <si>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</si>
  <si>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</si>
  <si>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</si>
  <si>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</si>
  <si>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</si>
  <si>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</si>
  <si>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</si>
  <si>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</si>
  <si>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</si>
  <si>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</si>
  <si>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</si>
  <si>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</si>
  <si>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</si>
  <si>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</si>
  <si>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</si>
  <si>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</si>
  <si>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</si>
  <si>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</si>
  <si>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</si>
  <si>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</si>
  <si>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</si>
  <si>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</si>
  <si>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</si>
  <si>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</si>
  <si>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</si>
  <si>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</si>
  <si>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</si>
  <si>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</si>
  <si>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</si>
  <si>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</si>
  <si>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</si>
  <si>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</si>
  <si>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</si>
  <si>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</si>
  <si>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</si>
  <si>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</si>
  <si>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</si>
  <si>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</si>
  <si>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</si>
  <si>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</si>
  <si>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</si>
  <si>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</si>
  <si>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</si>
  <si>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</si>
  <si>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</si>
  <si>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</si>
  <si>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</si>
  <si>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</si>
  <si>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</si>
  <si>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</si>
  <si>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</si>
  <si>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</si>
  <si>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</si>
  <si>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</si>
  <si>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</si>
  <si>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</si>
  <si>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</si>
  <si>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</si>
  <si>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</si>
  <si>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</si>
  <si>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</si>
  <si>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</si>
  <si>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</si>
  <si>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</si>
  <si>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</si>
  <si>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</si>
  <si>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</si>
  <si>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</si>
  <si>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</si>
  <si>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</si>
  <si>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</si>
  <si>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</si>
  <si>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</si>
  <si>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</si>
  <si>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</si>
  <si>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</si>
  <si>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</si>
  <si>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</si>
  <si>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</si>
  <si>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</si>
  <si>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</si>
  <si>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</si>
  <si>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</si>
  <si>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</si>
  <si>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</si>
  <si>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</si>
  <si>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</si>
  <si>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</si>
  <si>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</si>
  <si>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</si>
  <si>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</si>
  <si>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</si>
  <si>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</si>
  <si>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</si>
  <si>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</si>
  <si>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</si>
  <si>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</si>
  <si>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</si>
  <si>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</si>
  <si>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</si>
  <si>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</si>
  <si>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</si>
  <si>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</si>
  <si>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</si>
  <si>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</si>
  <si>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</si>
  <si>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</si>
  <si>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</si>
  <si>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</si>
  <si>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</si>
  <si>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</si>
  <si>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</si>
  <si>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</si>
  <si>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</si>
  <si>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</si>
  <si>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</si>
  <si>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</si>
  <si>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</si>
  <si>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</si>
  <si>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</si>
  <si>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</si>
  <si>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</si>
  <si>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</si>
  <si>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</si>
  <si>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</si>
  <si>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</si>
  <si>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</si>
  <si>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</si>
  <si>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</si>
  <si>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</si>
  <si>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</si>
  <si>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</si>
  <si>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</si>
  <si>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</si>
  <si>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</si>
  <si>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</si>
  <si>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</si>
  <si>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</si>
  <si>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</si>
  <si>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</si>
  <si>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</si>
  <si>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</si>
  <si>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</si>
  <si>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</si>
  <si>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</si>
  <si>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</si>
  <si>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</si>
  <si>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</si>
  <si>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</si>
  <si>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</si>
  <si>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</si>
  <si>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</si>
  <si>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</si>
  <si>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</si>
  <si>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</si>
  <si>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</si>
  <si>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</si>
  <si>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</si>
  <si>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</si>
  <si>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</si>
  <si>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</si>
  <si>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</si>
  <si>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</si>
  <si>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</si>
  <si>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</si>
  <si>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</si>
  <si>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</si>
  <si>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</si>
  <si>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</si>
  <si>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</si>
  <si>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</si>
  <si>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</si>
  <si>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</si>
  <si>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</si>
  <si>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</si>
  <si>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</si>
  <si>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</si>
  <si>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</si>
  <si>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</si>
  <si>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</si>
  <si>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</si>
  <si>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</si>
  <si>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</si>
  <si>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</si>
  <si>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</si>
  <si>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</si>
  <si>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</si>
  <si>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</si>
  <si>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</si>
  <si>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</si>
  <si>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</si>
  <si>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</si>
  <si>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</si>
  <si>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</si>
  <si>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</si>
  <si>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</si>
  <si>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</si>
  <si>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</si>
  <si>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</si>
  <si>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</si>
  <si>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</si>
  <si>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</si>
  <si>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</si>
  <si>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</si>
  <si>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</si>
  <si>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</si>
  <si>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</si>
  <si>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</si>
  <si>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</si>
  <si>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</si>
  <si>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</si>
  <si>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</si>
  <si>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</si>
  <si>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</si>
  <si>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</si>
  <si>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</si>
  <si>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</si>
  <si>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</si>
  <si>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</si>
  <si>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</si>
  <si>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</si>
  <si>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</si>
  <si>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</si>
  <si>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</si>
  <si>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</si>
  <si>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</si>
  <si>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</si>
  <si>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</si>
  <si>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</si>
  <si>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</si>
  <si>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</si>
  <si>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</si>
  <si>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</si>
  <si>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</si>
  <si>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</si>
  <si>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</si>
  <si>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</si>
  <si>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</si>
  <si>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</si>
  <si>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</si>
  <si>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</si>
  <si>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</si>
  <si>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</si>
  <si>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</si>
  <si>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</si>
  <si>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</si>
  <si>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</si>
  <si>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</si>
  <si>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</si>
  <si>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</si>
  <si>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</si>
  <si>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</si>
  <si>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</si>
  <si>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</si>
  <si>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</si>
  <si>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</si>
  <si>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</si>
  <si>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</si>
  <si>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</si>
  <si>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</si>
  <si>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</si>
  <si>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</si>
  <si>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</si>
  <si>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</si>
  <si>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</si>
  <si>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</si>
  <si>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</si>
  <si>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</si>
  <si>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</si>
  <si>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</si>
  <si>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</si>
  <si>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</si>
  <si>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</si>
  <si>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</si>
  <si>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</si>
  <si>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</si>
  <si>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</si>
  <si>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</si>
  <si>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</si>
  <si>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</si>
  <si>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</si>
  <si>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</si>
  <si>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</si>
  <si>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</si>
  <si>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</si>
  <si>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</si>
  <si>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</si>
  <si>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</si>
  <si>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</si>
  <si>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</si>
  <si>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</si>
  <si>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</si>
  <si>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</si>
  <si>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</si>
  <si>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</si>
  <si>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</si>
  <si>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</si>
  <si>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</si>
  <si>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</si>
  <si>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</si>
  <si>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</si>
  <si>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</si>
  <si>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</si>
  <si>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</si>
  <si>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</si>
  <si>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</si>
  <si>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</si>
  <si>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</si>
  <si>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</si>
  <si>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</si>
  <si>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</si>
  <si>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</si>
  <si>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</si>
  <si>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</si>
  <si>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</si>
  <si>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</si>
  <si>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</si>
  <si>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</si>
  <si>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</si>
  <si>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</si>
  <si>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</si>
  <si>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</si>
  <si>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</si>
  <si>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</si>
  <si>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</si>
  <si>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</si>
  <si>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</si>
  <si>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</si>
  <si>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</si>
  <si>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</si>
  <si>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</si>
  <si>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</si>
  <si>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</si>
  <si>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</si>
  <si>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</si>
  <si>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</si>
  <si>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</si>
  <si>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</si>
  <si>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</si>
  <si>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</si>
  <si>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</si>
  <si>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</si>
  <si>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</si>
  <si>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</si>
  <si>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</si>
  <si>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</si>
  <si>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</si>
  <si>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</si>
  <si>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</si>
  <si>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</si>
  <si>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</si>
  <si>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</si>
  <si>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</si>
  <si>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</si>
  <si>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</si>
  <si>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</si>
  <si>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</si>
  <si>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</si>
  <si>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</si>
  <si>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</si>
  <si>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</si>
  <si>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</si>
  <si>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</si>
  <si>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</si>
  <si>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</si>
  <si>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</si>
  <si>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</si>
  <si>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</si>
  <si>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</si>
  <si>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</si>
  <si>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</si>
  <si>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</si>
  <si>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</si>
  <si>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</si>
  <si>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</si>
  <si>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</si>
  <si>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</si>
  <si>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</si>
  <si>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</si>
  <si>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</si>
  <si>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</si>
  <si>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</si>
  <si>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</si>
  <si>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</si>
  <si>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</si>
  <si>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</si>
  <si>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</si>
  <si>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</si>
  <si>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</si>
  <si>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</si>
  <si>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</si>
  <si>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</si>
  <si>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</si>
  <si>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</si>
  <si>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</si>
  <si>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</si>
  <si>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</si>
  <si>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</si>
  <si>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</si>
  <si>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</si>
  <si>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</si>
  <si>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</si>
  <si>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</si>
  <si>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</si>
  <si>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</si>
  <si>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</si>
  <si>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</si>
  <si>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</si>
  <si>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</si>
  <si>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</si>
  <si>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</si>
  <si>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</si>
  <si>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</si>
  <si>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</si>
  <si>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</si>
  <si>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</si>
  <si>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</si>
  <si>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</si>
  <si>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</si>
  <si>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</si>
  <si>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</si>
  <si>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</si>
  <si>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</si>
  <si>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</si>
  <si>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</si>
  <si>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</si>
  <si>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</si>
  <si>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</si>
  <si>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</si>
  <si>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</si>
  <si>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</si>
  <si>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</si>
  <si>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</si>
  <si>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</si>
  <si>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</si>
  <si>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</si>
  <si>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</si>
  <si>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</si>
  <si>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</si>
  <si>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</si>
  <si>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</si>
  <si>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</si>
  <si>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</si>
  <si>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</si>
  <si>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</si>
  <si>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</si>
  <si>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</si>
  <si>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</si>
  <si>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</si>
  <si>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</si>
  <si>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</si>
  <si>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</si>
  <si>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</si>
  <si>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</si>
  <si>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</si>
  <si>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</si>
  <si>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</si>
  <si>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</si>
  <si>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</si>
  <si>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</si>
  <si>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</si>
  <si>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</si>
  <si>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</si>
  <si>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</si>
  <si>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</si>
  <si>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</si>
  <si>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</si>
  <si>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</si>
  <si>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</si>
  <si>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</si>
  <si>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</si>
  <si>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</si>
  <si>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</si>
  <si>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</si>
  <si>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</si>
  <si>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</si>
  <si>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</si>
  <si>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</si>
  <si>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</si>
  <si>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</si>
  <si>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</si>
  <si>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</si>
  <si>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</si>
  <si>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</si>
  <si>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</si>
  <si>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</si>
  <si>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</si>
  <si>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</si>
  <si>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</si>
  <si>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</si>
  <si>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</si>
  <si>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</si>
  <si>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</si>
  <si>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</si>
  <si>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</si>
  <si>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</si>
  <si>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</si>
  <si>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</si>
  <si>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</si>
  <si>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</si>
  <si>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</si>
  <si>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</si>
  <si>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</si>
  <si>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</si>
  <si>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</si>
  <si>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</si>
  <si>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</si>
  <si>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</si>
  <si>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</si>
  <si>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</si>
  <si>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</si>
  <si>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</si>
  <si>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</si>
  <si>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</si>
  <si>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</si>
  <si>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</si>
  <si>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</si>
  <si>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</si>
  <si>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</si>
  <si>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</si>
  <si>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</si>
  <si>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</si>
  <si>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</si>
  <si>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</si>
  <si>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</si>
  <si>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</si>
  <si>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</si>
  <si>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</si>
  <si>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</si>
  <si>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</si>
  <si>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</si>
  <si>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</si>
  <si>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</si>
  <si>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</si>
  <si>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</si>
  <si>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</si>
  <si>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</si>
  <si>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</si>
  <si>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</si>
  <si>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</si>
  <si>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</si>
  <si>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</si>
  <si>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</si>
  <si>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</si>
  <si>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</si>
  <si>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</si>
  <si>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</si>
  <si>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</si>
  <si>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</si>
  <si>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</si>
  <si>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</si>
  <si>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</si>
  <si>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</si>
  <si>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</si>
  <si>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</si>
  <si>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</si>
  <si>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</si>
  <si>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</si>
  <si>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</si>
  <si>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</si>
  <si>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</si>
  <si>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</si>
  <si>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</si>
  <si>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</si>
  <si>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</si>
  <si>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</si>
  <si>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</si>
  <si>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</si>
  <si>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</si>
  <si>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</si>
  <si>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</si>
  <si>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</si>
  <si>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</si>
  <si>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</si>
  <si>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</si>
  <si>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</si>
  <si>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</si>
  <si>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</si>
  <si>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</si>
  <si>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</si>
  <si>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</si>
  <si>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</si>
  <si>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</si>
  <si>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</si>
  <si>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</si>
  <si>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</si>
  <si>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</si>
  <si>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</si>
  <si>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</si>
  <si>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</si>
  <si>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</si>
  <si>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</si>
  <si>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</si>
  <si>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</si>
  <si>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</si>
  <si>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</si>
  <si>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</si>
  <si>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</si>
  <si>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</si>
  <si>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</si>
  <si>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</si>
  <si>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</si>
  <si>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</si>
  <si>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</si>
  <si>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</si>
  <si>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</si>
  <si>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</si>
  <si>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</si>
  <si>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</si>
  <si>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</si>
  <si>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</si>
  <si>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</si>
  <si>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</si>
  <si>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</si>
  <si>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</si>
  <si>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</si>
  <si>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</si>
  <si>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</si>
  <si>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</si>
  <si>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</si>
  <si>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</si>
  <si>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</si>
  <si>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</si>
  <si>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</si>
  <si>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</si>
  <si>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</si>
  <si>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</si>
  <si>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</si>
  <si>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</si>
  <si>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</si>
  <si>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</si>
  <si>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</si>
  <si>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</si>
  <si>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</si>
  <si>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</si>
  <si>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</si>
  <si>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</si>
  <si>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</si>
  <si>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</si>
  <si>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</si>
  <si>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</si>
  <si>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</si>
  <si>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</si>
  <si>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</si>
  <si>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</si>
  <si>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</si>
  <si>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</si>
  <si>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</si>
  <si>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</si>
  <si>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</si>
  <si>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</si>
  <si>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</si>
  <si>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</si>
  <si>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</si>
  <si>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</si>
  <si>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</si>
  <si>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</si>
  <si>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</si>
  <si>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</si>
  <si>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</si>
  <si>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</si>
  <si>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</si>
  <si>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</si>
  <si>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</si>
  <si>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</si>
  <si>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</si>
  <si>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</si>
  <si>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</si>
  <si>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</si>
  <si>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</si>
  <si>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</si>
  <si>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</si>
  <si>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</si>
  <si>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</si>
  <si>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</si>
  <si>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</si>
  <si>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</si>
  <si>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</si>
  <si>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</si>
  <si>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</si>
  <si>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</si>
  <si>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</si>
  <si>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</si>
  <si>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</si>
  <si>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</si>
  <si>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</si>
  <si>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</si>
  <si>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</si>
  <si>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</si>
  <si>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</si>
  <si>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</si>
  <si>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</si>
  <si>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</si>
  <si>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</si>
  <si>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</si>
  <si>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</si>
  <si>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</si>
  <si>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</si>
  <si>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</si>
  <si>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</si>
  <si>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</si>
  <si>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</si>
  <si>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</si>
  <si>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</si>
  <si>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</si>
  <si>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</si>
  <si>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</si>
  <si>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</si>
  <si>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</si>
  <si>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</si>
  <si>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</si>
  <si>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</si>
  <si>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</si>
  <si>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</si>
  <si>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</si>
  <si>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</si>
  <si>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</si>
  <si>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</si>
  <si>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</si>
  <si>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</si>
  <si>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</si>
  <si>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</si>
  <si>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</si>
  <si>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</si>
  <si>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</si>
  <si>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</si>
  <si>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</si>
  <si>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</si>
  <si>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</si>
  <si>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</si>
  <si>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</si>
  <si>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</si>
  <si>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</si>
  <si>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</si>
  <si>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</si>
  <si>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</si>
  <si>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</si>
  <si>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</si>
  <si>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</si>
  <si>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</si>
  <si>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</si>
  <si>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</si>
  <si>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</si>
  <si>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</si>
  <si>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</si>
  <si>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</si>
  <si>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</si>
  <si>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</si>
  <si>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</si>
  <si>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</si>
  <si>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</si>
  <si>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</si>
  <si>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</si>
  <si>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</si>
  <si>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</si>
  <si>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</si>
  <si>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</si>
  <si>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</si>
  <si>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</si>
  <si>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</si>
  <si>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</si>
  <si>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</si>
  <si>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</si>
  <si>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</si>
  <si>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</si>
  <si>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</si>
  <si>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</si>
  <si>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</si>
  <si>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</si>
  <si>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</si>
  <si>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</si>
  <si>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</si>
  <si>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</si>
  <si>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</si>
  <si>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</si>
  <si>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</si>
  <si>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</si>
  <si>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</si>
  <si>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</si>
  <si>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</si>
  <si>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</si>
  <si>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</si>
  <si>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</si>
  <si>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</si>
  <si>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</si>
  <si>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</si>
  <si>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</si>
  <si>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</si>
  <si>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</si>
  <si>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</si>
  <si>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</si>
  <si>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</si>
  <si>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</si>
  <si>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</si>
  <si>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</si>
  <si>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</si>
  <si>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</si>
  <si>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</si>
  <si>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</si>
  <si>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</si>
  <si>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</si>
  <si>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</si>
  <si>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</si>
  <si>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</si>
  <si>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</si>
  <si>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</si>
  <si>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</si>
  <si>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</si>
  <si>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</si>
  <si>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</si>
  <si>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</si>
  <si>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</si>
  <si>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</si>
  <si>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</si>
  <si>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</si>
  <si>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</si>
  <si>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</si>
  <si>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</si>
  <si>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</si>
  <si>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</si>
  <si>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</si>
  <si>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</si>
  <si>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</si>
  <si>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</si>
  <si>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</si>
  <si>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</si>
  <si>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</si>
  <si>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</si>
  <si>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</si>
  <si>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</si>
  <si>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</si>
  <si>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</si>
  <si>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</si>
  <si>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</si>
  <si>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</si>
  <si>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</si>
  <si>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</si>
  <si>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</si>
  <si>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</si>
  <si>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</si>
  <si>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</si>
  <si>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</si>
  <si>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</si>
  <si>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</si>
  <si>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</si>
  <si>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</si>
  <si>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</si>
  <si>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</si>
  <si>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</si>
  <si>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</si>
  <si>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</si>
  <si>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</si>
  <si>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</si>
  <si>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</si>
  <si>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</si>
  <si>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</si>
  <si>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</si>
  <si>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</si>
  <si>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</si>
  <si>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</si>
  <si>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</si>
  <si>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</si>
  <si>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</si>
  <si>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</si>
  <si>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</si>
  <si>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</si>
  <si>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</si>
  <si>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</si>
  <si>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</si>
  <si>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</si>
  <si>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</si>
  <si>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</si>
  <si>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</si>
  <si>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</si>
  <si>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</si>
  <si>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</si>
  <si>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</si>
  <si>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</si>
  <si>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</si>
  <si>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</si>
  <si>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</si>
  <si>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</si>
  <si>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</si>
  <si>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</si>
  <si>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</si>
  <si>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</si>
  <si>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</si>
  <si>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</si>
  <si>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</si>
  <si>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</si>
  <si>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</si>
  <si>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</si>
  <si>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</si>
  <si>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</si>
  <si>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</si>
  <si>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</si>
  <si>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</si>
  <si>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</si>
  <si>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</si>
  <si>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</si>
  <si>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</si>
  <si>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</si>
  <si>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</si>
  <si>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</si>
  <si>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</si>
  <si>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</si>
  <si>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</si>
  <si>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</si>
  <si>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</si>
  <si>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</si>
  <si>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</si>
  <si>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</si>
  <si>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</si>
  <si>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</si>
  <si>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</si>
  <si>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</si>
  <si>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</si>
  <si>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</si>
  <si>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</si>
  <si>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</si>
  <si>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</si>
  <si>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</si>
  <si>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</si>
  <si>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</si>
  <si>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</si>
  <si>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</si>
  <si>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</si>
  <si>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</si>
  <si>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</si>
  <si>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</si>
  <si>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</si>
  <si>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</si>
  <si>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</si>
  <si>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</si>
  <si>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</si>
  <si>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</si>
  <si>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</si>
  <si>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</si>
  <si>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</si>
  <si>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</si>
  <si>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</si>
  <si>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</si>
  <si>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</si>
  <si>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</si>
  <si>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</si>
  <si>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</si>
  <si>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</si>
  <si>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</si>
  <si>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</si>
  <si>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</si>
  <si>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</si>
  <si>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</si>
  <si>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</si>
  <si>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</si>
  <si>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</si>
  <si>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</si>
  <si>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</si>
  <si>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</si>
  <si>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</si>
  <si>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</si>
  <si>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</si>
  <si>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</si>
  <si>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</si>
  <si>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</si>
  <si>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</si>
  <si>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</si>
  <si>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</si>
  <si>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</si>
  <si>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</si>
  <si>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</si>
  <si>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</si>
  <si>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</si>
  <si>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</si>
  <si>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</si>
  <si>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</si>
  <si>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</si>
  <si>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</si>
  <si>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</si>
  <si>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</si>
  <si>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</si>
  <si>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</si>
  <si>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</si>
  <si>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</si>
  <si>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</si>
  <si>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</si>
  <si>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</si>
  <si>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</si>
  <si>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</si>
  <si>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</si>
  <si>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</si>
  <si>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</si>
  <si>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</si>
  <si>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</si>
  <si>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</si>
  <si>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</si>
  <si>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</si>
  <si>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</si>
  <si>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</si>
  <si>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</si>
  <si>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</si>
  <si>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</si>
  <si>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</si>
  <si>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</si>
  <si>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</si>
  <si>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</si>
  <si>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</si>
  <si>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</si>
  <si>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</si>
  <si>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</si>
  <si>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</si>
  <si>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</si>
  <si>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</si>
  <si>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</si>
  <si>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</si>
  <si>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</si>
  <si>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</si>
  <si>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</si>
  <si>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</si>
  <si>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</si>
  <si>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</si>
  <si>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</si>
  <si>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</si>
  <si>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</si>
  <si>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</si>
  <si>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</si>
  <si>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</si>
  <si>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</si>
  <si>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</si>
  <si>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</si>
  <si>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</si>
  <si>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</si>
  <si>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</si>
  <si>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</si>
  <si>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</si>
  <si>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</si>
  <si>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</si>
  <si>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</si>
  <si>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</si>
  <si>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</si>
  <si>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</si>
  <si>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</si>
  <si>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</si>
  <si>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</si>
  <si>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</si>
  <si>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</si>
  <si>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</si>
  <si>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</si>
  <si>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</si>
  <si>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</si>
  <si>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</si>
  <si>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</si>
  <si>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</si>
  <si>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</si>
  <si>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</si>
  <si>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</si>
  <si>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</si>
  <si>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</si>
  <si>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</si>
  <si>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</si>
  <si>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</si>
  <si>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</si>
  <si>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</si>
  <si>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</si>
  <si>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</si>
  <si>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</si>
  <si>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</si>
  <si>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</si>
  <si>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</si>
  <si>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</si>
  <si>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</si>
  <si>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</si>
  <si>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</si>
  <si>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</si>
  <si>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</si>
  <si>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</si>
  <si>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</si>
  <si>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</si>
  <si>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</si>
  <si>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</si>
  <si>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</si>
  <si>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</si>
  <si>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</si>
  <si>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</si>
  <si>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</si>
  <si>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</si>
  <si>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</si>
  <si>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</si>
  <si>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</si>
  <si>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</si>
  <si>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</si>
  <si>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</si>
  <si>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</si>
  <si>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</si>
  <si>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</si>
  <si>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</si>
  <si>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</si>
  <si>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</si>
  <si>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</si>
  <si>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</si>
  <si>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</si>
  <si>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</si>
  <si>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</si>
  <si>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</si>
  <si>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</si>
  <si>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</si>
  <si>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</si>
  <si>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</si>
  <si>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</si>
  <si>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</si>
  <si>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</si>
  <si>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</si>
  <si>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</si>
  <si>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</si>
  <si>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</si>
  <si>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</si>
  <si>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</si>
  <si>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</si>
  <si>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</si>
  <si>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</si>
  <si>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</si>
  <si>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</si>
  <si>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</si>
  <si>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</si>
  <si>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</si>
  <si>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</si>
  <si>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</si>
  <si>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</si>
  <si>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</si>
  <si>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</si>
  <si>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</si>
  <si>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</si>
  <si>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</si>
  <si>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</si>
  <si>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</si>
  <si>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</si>
  <si>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</si>
  <si>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</si>
  <si>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</si>
  <si>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</si>
  <si>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</si>
  <si>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</si>
  <si>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</si>
  <si>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</si>
  <si>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</si>
  <si>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</si>
  <si>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</si>
  <si>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</si>
  <si>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</si>
  <si>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</si>
  <si>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</si>
  <si>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</si>
  <si>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</si>
  <si>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</si>
  <si>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</si>
  <si>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</si>
  <si>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</si>
  <si>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</si>
  <si>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</si>
  <si>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</si>
  <si>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</si>
  <si>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</si>
  <si>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</si>
  <si>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</si>
  <si>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</si>
  <si>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</si>
  <si>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</si>
  <si>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</si>
  <si>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</si>
  <si>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</si>
  <si>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</si>
  <si>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</si>
  <si>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</si>
  <si>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</si>
  <si>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</si>
  <si>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</si>
  <si>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</si>
  <si>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</si>
  <si>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</si>
  <si>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</si>
  <si>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</si>
  <si>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</si>
  <si>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</si>
  <si>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</si>
  <si>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</si>
  <si>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</si>
  <si>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</si>
  <si>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</si>
  <si>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</si>
  <si>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</si>
  <si>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</si>
  <si>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</si>
  <si>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</si>
  <si>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</si>
  <si>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</si>
  <si>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</si>
  <si>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</si>
  <si>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</si>
  <si>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</si>
  <si>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</si>
  <si>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</si>
  <si>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</si>
  <si>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</si>
  <si>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</si>
  <si>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</si>
  <si>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</si>
  <si>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</si>
  <si>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</si>
  <si>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</si>
  <si>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</si>
  <si>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</si>
  <si>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</si>
  <si>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</si>
  <si>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</si>
  <si>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</si>
  <si>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</si>
  <si>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</si>
  <si>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</si>
  <si>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</si>
  <si>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</si>
  <si>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</si>
  <si>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</si>
  <si>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</si>
  <si>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</si>
  <si>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</si>
  <si>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</si>
  <si>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</si>
  <si>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</si>
  <si>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</si>
  <si>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</si>
  <si>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</si>
  <si>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</si>
  <si>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</si>
  <si>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</si>
  <si>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</si>
  <si>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</si>
  <si>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</si>
  <si>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</si>
  <si>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</si>
  <si>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</si>
  <si>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</si>
  <si>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</si>
  <si>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</si>
  <si>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</si>
  <si>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</si>
  <si>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</si>
  <si>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</si>
  <si>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</si>
  <si>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</si>
  <si>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</si>
  <si>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</si>
  <si>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</si>
  <si>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</si>
  <si>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</si>
  <si>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</si>
  <si>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</si>
  <si>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</si>
  <si>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</si>
  <si>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</si>
  <si>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</si>
  <si>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</si>
  <si>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</si>
  <si>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</si>
  <si>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</si>
  <si>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</si>
  <si>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</si>
  <si>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</si>
  <si>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</si>
  <si>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</si>
  <si>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</si>
  <si>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</si>
  <si>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</si>
  <si>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</si>
  <si>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</si>
  <si>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</si>
  <si>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</si>
  <si>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</si>
  <si>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</si>
  <si>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</si>
  <si>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</si>
  <si>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</si>
  <si>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</si>
  <si>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</si>
  <si>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</si>
  <si>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</si>
  <si>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</si>
  <si>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</si>
  <si>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</si>
  <si>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</si>
  <si>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</si>
  <si>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</si>
  <si>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</si>
  <si>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</si>
  <si>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</si>
  <si>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</si>
  <si>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</si>
  <si>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</si>
  <si>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</si>
  <si>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</si>
  <si>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</si>
  <si>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</si>
  <si>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</si>
  <si>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</si>
  <si>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</si>
  <si>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</si>
  <si>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</si>
  <si>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</si>
  <si>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</si>
  <si>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</si>
  <si>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</si>
  <si>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</si>
  <si>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</si>
  <si>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</si>
  <si>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</si>
  <si>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</si>
  <si>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</si>
  <si>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</si>
  <si>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</si>
  <si>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</si>
  <si>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</si>
  <si>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</si>
  <si>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</si>
  <si>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</si>
  <si>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</si>
  <si>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</si>
  <si>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</si>
  <si>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</si>
  <si>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</si>
  <si>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</si>
  <si>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</si>
  <si>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</si>
  <si>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</si>
  <si>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</si>
  <si>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</si>
  <si>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</si>
  <si>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</si>
  <si>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</si>
  <si>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</si>
  <si>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</si>
  <si>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</si>
  <si>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</si>
  <si>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</si>
  <si>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</si>
  <si>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</si>
  <si>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</si>
  <si>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</si>
  <si>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</si>
  <si>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</si>
  <si>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</si>
  <si>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</si>
  <si>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</si>
  <si>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</si>
  <si>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</si>
  <si>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</si>
  <si>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</si>
  <si>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</si>
  <si>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</si>
  <si>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</si>
  <si>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</si>
  <si>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</si>
  <si>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</si>
  <si>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</si>
  <si>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</si>
  <si>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</si>
  <si>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</si>
  <si>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</si>
  <si>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</si>
  <si>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</si>
  <si>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</si>
  <si>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</si>
  <si>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</si>
  <si>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</si>
  <si>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</si>
  <si>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</si>
  <si>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</si>
  <si>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</si>
  <si>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</si>
  <si>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</si>
  <si>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</si>
  <si>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</si>
  <si>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</si>
  <si>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</si>
  <si>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</si>
  <si>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</si>
  <si>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</si>
  <si>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</si>
  <si>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</si>
  <si>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</si>
  <si>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</si>
  <si>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</si>
  <si>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</si>
  <si>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</si>
  <si>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</si>
  <si>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</si>
  <si>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</si>
  <si>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</si>
  <si>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</si>
  <si>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</si>
  <si>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</si>
  <si>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</si>
  <si>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</si>
  <si>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</si>
  <si>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</si>
  <si>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</si>
  <si>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</si>
  <si>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</si>
  <si>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</si>
  <si>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</si>
  <si>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</si>
  <si>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</si>
  <si>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</si>
  <si>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</si>
  <si>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</si>
  <si>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</si>
  <si>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</si>
  <si>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</si>
  <si>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</si>
  <si>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</si>
  <si>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</si>
  <si>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</si>
  <si>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</si>
  <si>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</si>
  <si>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</si>
  <si>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</si>
  <si>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</si>
  <si>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</si>
  <si>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</si>
  <si>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</si>
  <si>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</si>
  <si>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</si>
  <si>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</si>
  <si>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</si>
  <si>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</si>
  <si>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</si>
  <si>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</si>
  <si>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</si>
  <si>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</si>
  <si>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</si>
  <si>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</si>
  <si>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</si>
  <si>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</si>
  <si>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</si>
  <si>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</si>
  <si>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</si>
  <si>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</si>
  <si>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</si>
  <si>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</si>
  <si>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</si>
  <si>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</si>
  <si>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</si>
  <si>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</si>
  <si>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</si>
  <si>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</si>
  <si>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</si>
  <si>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</si>
  <si>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</si>
  <si>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</si>
  <si>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</si>
  <si>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</si>
  <si>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</si>
  <si>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</si>
  <si>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</si>
  <si>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</si>
  <si>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</si>
  <si>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</si>
  <si>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</si>
  <si>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</si>
  <si>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</si>
  <si>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</si>
  <si>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</si>
  <si>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</si>
  <si>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</si>
  <si>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</si>
  <si>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</si>
  <si>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</si>
  <si>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</si>
  <si>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</si>
  <si>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</si>
  <si>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</si>
  <si>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</si>
  <si>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</si>
  <si>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</si>
  <si>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</si>
  <si>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</si>
  <si>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</si>
  <si>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</si>
  <si>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</si>
  <si>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</si>
  <si>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</si>
  <si>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</si>
  <si>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</si>
  <si>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</si>
  <si>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</si>
  <si>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</si>
  <si>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</si>
  <si>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</si>
  <si>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</si>
  <si>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</si>
  <si>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</si>
  <si>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</si>
  <si>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</si>
  <si>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</si>
  <si>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</si>
  <si>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</si>
  <si>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</si>
  <si>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</si>
  <si>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</si>
  <si>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</si>
  <si>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</si>
  <si>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</si>
  <si>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</si>
  <si>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</si>
  <si>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</si>
  <si>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</si>
  <si>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</si>
  <si>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</si>
  <si>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</si>
  <si>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</si>
  <si>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</si>
  <si>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</si>
  <si>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</si>
  <si>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</si>
  <si>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</si>
  <si>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</si>
  <si>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</si>
  <si>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</si>
  <si>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</si>
  <si>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</si>
  <si>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</si>
  <si>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</si>
  <si>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</si>
  <si>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</si>
  <si>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</si>
  <si>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</si>
  <si>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</si>
  <si>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</si>
  <si>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</si>
  <si>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</si>
  <si>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</si>
  <si>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</si>
  <si>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</si>
  <si>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</si>
  <si>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</si>
  <si>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</si>
  <si>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</si>
  <si>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</si>
  <si>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</si>
  <si>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</si>
  <si>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</si>
  <si>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</si>
  <si>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</si>
  <si>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</si>
  <si>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</si>
  <si>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</si>
  <si>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</si>
  <si>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</si>
  <si>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</si>
  <si>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</si>
  <si>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</si>
  <si>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</si>
  <si>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</si>
  <si>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</si>
  <si>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</si>
  <si>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</si>
  <si>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</si>
  <si>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</si>
  <si>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</si>
  <si>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</si>
  <si>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</si>
  <si>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</si>
  <si>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</si>
  <si>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</si>
  <si>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</si>
  <si>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</si>
  <si>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</si>
  <si>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</si>
  <si>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</si>
  <si>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</si>
  <si>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</si>
  <si>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</si>
  <si>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</si>
  <si>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</si>
  <si>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</si>
  <si>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</si>
  <si>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</si>
  <si>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</si>
  <si>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</si>
  <si>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</si>
  <si>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</si>
  <si>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</si>
  <si>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</si>
  <si>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</si>
  <si>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</si>
  <si>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</si>
  <si>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</si>
  <si>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</si>
  <si>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</si>
  <si>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</si>
  <si>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</si>
  <si>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</si>
  <si>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</si>
  <si>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</si>
  <si>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</si>
  <si>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</si>
  <si>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</si>
  <si>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</si>
  <si>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</si>
  <si>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</si>
  <si>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</si>
  <si>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</si>
  <si>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</si>
  <si>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</si>
  <si>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</si>
  <si>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</si>
  <si>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</si>
  <si>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</si>
  <si>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</si>
  <si>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</si>
  <si>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</si>
  <si>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</si>
  <si>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</si>
  <si>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</si>
  <si>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</si>
  <si>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</si>
  <si>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</si>
  <si>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</si>
  <si>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</si>
  <si>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</si>
  <si>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</si>
  <si>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</si>
  <si>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</si>
  <si>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</si>
  <si>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</si>
  <si>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</si>
  <si>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</si>
  <si>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</si>
  <si>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</si>
  <si>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</si>
  <si>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</si>
  <si>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</si>
  <si>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</si>
  <si>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</si>
  <si>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</si>
  <si>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</si>
  <si>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</si>
  <si>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</si>
  <si>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</si>
  <si>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</si>
  <si>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</si>
  <si>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</si>
  <si>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</si>
  <si>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</si>
  <si>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</si>
  <si>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</si>
  <si>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</si>
  <si>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</si>
  <si>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</si>
  <si>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</si>
  <si>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</si>
  <si>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</si>
  <si>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</si>
  <si>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</si>
  <si>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</si>
  <si>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</si>
  <si>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</si>
  <si>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</si>
  <si>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</si>
  <si>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</si>
  <si>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</si>
  <si>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</si>
  <si>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</si>
  <si>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</si>
  <si>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</si>
  <si>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</si>
  <si>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</si>
  <si>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</si>
  <si>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</si>
  <si>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</si>
  <si>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</si>
  <si>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</si>
  <si>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</si>
  <si>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</si>
  <si>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</si>
  <si>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</si>
  <si>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</si>
  <si>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</si>
  <si>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</si>
  <si>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</si>
  <si>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</si>
  <si>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</si>
  <si>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</si>
  <si>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</si>
  <si>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</si>
  <si>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</si>
  <si>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</si>
  <si>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</si>
  <si>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</si>
  <si>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</si>
  <si>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</si>
  <si>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</si>
  <si>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</si>
  <si>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</si>
  <si>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</si>
  <si>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</si>
  <si>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</si>
  <si>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</si>
  <si>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</si>
  <si>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</si>
  <si>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</si>
  <si>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</si>
  <si>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</si>
  <si>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</si>
  <si>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</si>
  <si>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</si>
  <si>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</si>
  <si>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</si>
  <si>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</si>
  <si>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</si>
  <si>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</si>
  <si>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</si>
  <si>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</si>
  <si>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</si>
  <si>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</si>
  <si>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</si>
  <si>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</si>
  <si>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</si>
  <si>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</si>
  <si>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</si>
  <si>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</si>
  <si>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</si>
  <si>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</si>
  <si>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</si>
  <si>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</si>
  <si>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</si>
  <si>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</si>
  <si>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</si>
  <si>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</si>
  <si>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</si>
  <si>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</si>
  <si>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</si>
  <si>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</si>
  <si>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</si>
  <si>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</si>
  <si>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</si>
  <si>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</si>
  <si>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</si>
  <si>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</si>
  <si>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</si>
  <si>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</si>
  <si>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</si>
  <si>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</si>
  <si>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</si>
  <si>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</si>
  <si>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</si>
  <si>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</si>
  <si>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</si>
  <si>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</si>
  <si>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</si>
  <si>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</si>
  <si>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</si>
  <si>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</si>
  <si>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</si>
  <si>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</si>
  <si>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</si>
  <si>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</si>
  <si>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</si>
  <si>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</si>
  <si>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</si>
  <si>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</si>
  <si>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</si>
  <si>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</si>
  <si>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</si>
  <si>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</si>
  <si>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</si>
  <si>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</si>
  <si>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</si>
  <si>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</si>
  <si>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</si>
  <si>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</si>
  <si>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</si>
  <si>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</si>
  <si>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</si>
  <si>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</si>
  <si>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</si>
  <si>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</si>
  <si>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</si>
  <si>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</si>
  <si>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</si>
  <si>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</si>
  <si>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</si>
  <si>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</si>
  <si>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</si>
  <si>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</si>
  <si>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</si>
  <si>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</si>
  <si>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</si>
  <si>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</si>
  <si>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</si>
  <si>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</si>
  <si>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</si>
  <si>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</si>
  <si>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</si>
  <si>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</si>
  <si>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</si>
  <si>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</si>
  <si>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</si>
  <si>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</si>
  <si>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</si>
  <si>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</si>
  <si>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</si>
  <si>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</si>
  <si>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</si>
  <si>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</si>
  <si>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</si>
  <si>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</si>
  <si>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</si>
  <si>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</si>
  <si>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</si>
  <si>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</si>
  <si>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</si>
  <si>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</si>
  <si>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</si>
  <si>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</si>
  <si>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</si>
  <si>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</si>
  <si>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</si>
  <si>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</si>
  <si>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</si>
  <si>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</si>
  <si>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</si>
  <si>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</si>
  <si>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</si>
  <si>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</si>
  <si>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</si>
  <si>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</si>
  <si>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</si>
  <si>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</si>
  <si>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</si>
  <si>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</si>
  <si>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</si>
  <si>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</si>
  <si>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</si>
  <si>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</si>
  <si>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</si>
  <si>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</si>
  <si>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</si>
  <si>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</si>
  <si>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</si>
  <si>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</si>
  <si>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</si>
  <si>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</si>
  <si>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</si>
  <si>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</si>
  <si>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</si>
  <si>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</si>
  <si>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</si>
  <si>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</si>
  <si>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</si>
  <si>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</si>
  <si>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</si>
  <si>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</si>
  <si>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</si>
  <si>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</si>
  <si>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</si>
  <si>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</si>
  <si>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</si>
  <si>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</si>
  <si>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</si>
  <si>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</si>
  <si>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</si>
  <si>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</si>
  <si>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</si>
  <si>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</si>
  <si>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</si>
  <si>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</si>
  <si>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</si>
  <si>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</si>
  <si>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</si>
  <si>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</si>
  <si>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</si>
  <si>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</si>
  <si>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</si>
  <si>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</si>
  <si>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</si>
  <si>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</si>
  <si>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</si>
  <si>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</si>
  <si>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</si>
  <si>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</si>
  <si>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</si>
  <si>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</si>
  <si>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</si>
  <si>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</si>
  <si>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</si>
  <si>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</si>
  <si>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</si>
  <si>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</si>
  <si>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</si>
  <si>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</si>
  <si>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</si>
  <si>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</si>
  <si>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</si>
  <si>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</si>
  <si>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</si>
  <si>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</si>
  <si>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</si>
  <si>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</si>
  <si>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</si>
  <si>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</si>
  <si>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</si>
  <si>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</si>
  <si>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</si>
  <si>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</si>
  <si>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</si>
  <si>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</si>
  <si>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</si>
  <si>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</si>
  <si>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</si>
  <si>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</si>
  <si>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</si>
  <si>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</si>
  <si>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</si>
  <si>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</si>
  <si>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</si>
  <si>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</si>
  <si>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</si>
  <si>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</si>
  <si>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</si>
  <si>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</si>
  <si>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</si>
  <si>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</si>
  <si>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</si>
  <si>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</si>
  <si>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</si>
  <si>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</si>
  <si>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</si>
  <si>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</si>
  <si>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</si>
  <si>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</si>
  <si>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</si>
  <si>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</si>
  <si>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</si>
  <si>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</si>
  <si>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</si>
  <si>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</si>
  <si>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</si>
  <si>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</si>
  <si>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</si>
  <si>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</si>
  <si>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</si>
  <si>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</si>
  <si>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</si>
  <si>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</si>
  <si>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</si>
  <si>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</si>
  <si>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</si>
  <si>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</si>
  <si>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</si>
  <si>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</si>
  <si>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</si>
  <si>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</si>
  <si>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</si>
  <si>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</si>
  <si>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</si>
  <si>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</si>
  <si>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</si>
  <si>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</si>
  <si>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</si>
  <si>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</si>
  <si>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</si>
  <si>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</si>
  <si>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</si>
  <si>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</si>
  <si>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</si>
  <si>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</si>
  <si>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</si>
  <si>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</si>
  <si>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</si>
  <si>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</si>
  <si>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</si>
  <si>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</si>
  <si>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</si>
  <si>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</si>
  <si>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</si>
  <si>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</si>
  <si>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</si>
  <si>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</si>
  <si>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</si>
  <si>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</si>
  <si>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</si>
  <si>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</si>
  <si>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</si>
  <si>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</si>
  <si>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</si>
  <si>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</si>
  <si>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</si>
  <si>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</si>
  <si>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</si>
  <si>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</si>
  <si>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</si>
  <si>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</si>
  <si>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</si>
  <si>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</si>
  <si>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</si>
  <si>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</si>
  <si>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</si>
  <si>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</si>
  <si>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</si>
  <si>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</si>
  <si>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</si>
  <si>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</si>
  <si>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</si>
  <si>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</si>
  <si>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</si>
  <si>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</si>
  <si>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</si>
  <si>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</si>
  <si>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</si>
  <si>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</si>
  <si>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</si>
  <si>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</si>
  <si>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</si>
  <si>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</si>
  <si>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</si>
  <si>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</si>
  <si>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</si>
  <si>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</si>
  <si>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</si>
  <si>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</si>
  <si>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</si>
  <si>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</si>
  <si>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</si>
  <si>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</si>
  <si>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</si>
  <si>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</si>
  <si>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</si>
  <si>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</si>
  <si>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</si>
  <si>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</si>
  <si>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</si>
  <si>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</si>
  <si>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</si>
  <si>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</si>
  <si>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</si>
  <si>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</si>
  <si>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</si>
  <si>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</si>
  <si>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</si>
  <si>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</si>
  <si>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</si>
  <si>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</si>
  <si>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</si>
  <si>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</si>
  <si>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</si>
  <si>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</si>
  <si>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</si>
  <si>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</si>
  <si>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</si>
  <si>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</si>
  <si>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</si>
  <si>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</si>
  <si>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</si>
  <si>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</si>
  <si>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</si>
  <si>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</si>
  <si>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</si>
  <si>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</si>
  <si>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</si>
  <si>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</si>
  <si>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</si>
  <si>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</si>
  <si>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</si>
  <si>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</si>
  <si>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</si>
  <si>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</si>
  <si>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</si>
  <si>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</si>
  <si>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</si>
  <si>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</si>
  <si>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</si>
  <si>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</si>
  <si>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</si>
  <si>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</si>
  <si>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</si>
  <si>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</si>
  <si>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</si>
  <si>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</si>
  <si>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</si>
  <si>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</si>
  <si>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</si>
  <si>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</si>
  <si>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</si>
  <si>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</si>
  <si>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</si>
  <si>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</si>
  <si>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</si>
  <si>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</si>
  <si>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</si>
  <si>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</si>
  <si>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</si>
  <si>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</si>
  <si>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</si>
  <si>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</si>
  <si>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</si>
  <si>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</si>
  <si>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</si>
  <si>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</si>
  <si>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</si>
  <si>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</si>
  <si>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</si>
  <si>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</si>
  <si>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</si>
  <si>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</si>
  <si>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</si>
  <si>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</si>
  <si>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</si>
  <si>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</si>
  <si>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</si>
  <si>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</si>
  <si>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</si>
  <si>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</si>
  <si>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</si>
  <si>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</si>
  <si>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</si>
  <si>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</si>
  <si>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</si>
  <si>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</si>
  <si>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</si>
  <si>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</si>
  <si>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</si>
  <si>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</si>
  <si>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</si>
  <si>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</si>
  <si>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</si>
  <si>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</si>
  <si>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</si>
  <si>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</si>
  <si>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</si>
  <si>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</si>
  <si>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</si>
  <si>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</si>
  <si>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</si>
  <si>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</si>
  <si>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</si>
  <si>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</si>
  <si>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</si>
  <si>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</si>
  <si>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</si>
  <si>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</si>
  <si>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</si>
  <si>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</si>
  <si>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</si>
  <si>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</si>
  <si>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</si>
  <si>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</si>
  <si>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</si>
  <si>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</si>
  <si>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</si>
  <si>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</si>
  <si>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</si>
  <si>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</si>
  <si>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</si>
  <si>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</si>
  <si>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</si>
  <si>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</si>
  <si>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</si>
  <si>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</si>
  <si>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</si>
  <si>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</si>
  <si>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</si>
  <si>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</si>
  <si>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</si>
  <si>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</si>
  <si>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</si>
  <si>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</si>
  <si>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</si>
  <si>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</si>
  <si>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</si>
  <si>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</si>
  <si>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</si>
  <si>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</si>
  <si>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</si>
  <si>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</si>
  <si>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</si>
  <si>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</si>
  <si>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</si>
  <si>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</si>
  <si>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</si>
  <si>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</si>
  <si>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</si>
  <si>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</si>
  <si>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</si>
  <si>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</si>
  <si>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</si>
  <si>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</si>
  <si>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</si>
  <si>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</si>
  <si>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</si>
  <si>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</si>
  <si>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</si>
  <si>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</si>
  <si>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</si>
  <si>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</si>
  <si>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</si>
  <si>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</si>
  <si>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</si>
  <si>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</si>
  <si>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</si>
  <si>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</si>
  <si>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</si>
  <si>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</si>
  <si>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</si>
  <si>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</si>
  <si>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</si>
  <si>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</si>
  <si>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</si>
  <si>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</si>
  <si>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</si>
  <si>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</si>
  <si>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</si>
  <si>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</si>
  <si>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</si>
  <si>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</si>
  <si>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</si>
  <si>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</si>
  <si>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</si>
  <si>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</si>
  <si>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</si>
  <si>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</si>
  <si>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</si>
  <si>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</si>
  <si>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</si>
  <si>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</si>
  <si>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</si>
  <si>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</si>
  <si>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</si>
  <si>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</si>
  <si>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</si>
  <si>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</si>
  <si>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</si>
  <si>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</si>
  <si>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</si>
  <si>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</si>
  <si>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</si>
  <si>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</si>
  <si>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</si>
  <si>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</si>
  <si>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</si>
  <si>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</si>
  <si>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</si>
  <si>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</si>
  <si>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</si>
  <si>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</si>
  <si>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</si>
  <si>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</si>
  <si>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</si>
  <si>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</si>
  <si>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</si>
  <si>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</si>
  <si>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</si>
  <si>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</si>
  <si>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</si>
  <si>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</si>
  <si>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</si>
  <si>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</si>
  <si>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</si>
  <si>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</si>
  <si>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</si>
  <si>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</si>
  <si>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</si>
  <si>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</si>
  <si>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</si>
  <si>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</si>
  <si>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</si>
  <si>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</si>
  <si>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</si>
  <si>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</si>
  <si>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</si>
  <si>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</si>
  <si>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</si>
  <si>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</si>
  <si>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</si>
  <si>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</si>
  <si>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</si>
  <si>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</si>
  <si>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</si>
  <si>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</si>
  <si>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</si>
  <si>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</si>
  <si>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</si>
  <si>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</si>
  <si>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</si>
  <si>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</si>
  <si>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</si>
  <si>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</si>
  <si>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</si>
  <si>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</si>
  <si>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</si>
  <si>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</si>
  <si>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</si>
  <si>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</si>
  <si>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</si>
  <si>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</si>
  <si>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</si>
  <si>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</si>
  <si>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</si>
  <si>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</si>
  <si>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</si>
  <si>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</si>
  <si>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</si>
  <si>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</si>
  <si>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</si>
  <si>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</si>
  <si>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</si>
  <si>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</si>
  <si>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</si>
  <si>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</si>
  <si>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</si>
  <si>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</si>
  <si>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</si>
  <si>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</si>
  <si>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</si>
  <si>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</si>
  <si>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</si>
  <si>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</si>
  <si>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</si>
  <si>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</si>
  <si>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</si>
  <si>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</si>
  <si>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</si>
  <si>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</si>
  <si>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</si>
  <si>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</si>
  <si>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</si>
  <si>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</si>
  <si>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</si>
  <si>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</si>
  <si>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</si>
  <si>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</si>
  <si>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</si>
  <si>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</si>
  <si>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</si>
  <si>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</si>
  <si>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</si>
  <si>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</si>
  <si>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</si>
  <si>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</si>
  <si>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</si>
  <si>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</si>
  <si>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</si>
  <si>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</si>
  <si>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</si>
  <si>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</si>
  <si>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</si>
  <si>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</si>
  <si>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</si>
  <si>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</si>
  <si>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</si>
  <si>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</si>
  <si>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</si>
  <si>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</si>
  <si>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</si>
  <si>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</si>
  <si>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</si>
  <si>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</si>
  <si>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</si>
  <si>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</si>
  <si>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</si>
  <si>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</si>
  <si>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</si>
  <si>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</si>
  <si>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</si>
  <si>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</si>
  <si>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</si>
  <si>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</si>
  <si>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</si>
  <si>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</si>
  <si>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</si>
  <si>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</si>
  <si>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</si>
  <si>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</si>
  <si>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</si>
  <si>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</si>
  <si>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</si>
  <si>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</si>
  <si>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</si>
  <si>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</si>
  <si>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</si>
  <si>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</si>
  <si>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</si>
  <si>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</si>
  <si>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</si>
  <si>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</si>
  <si>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</si>
  <si>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</si>
  <si>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</si>
  <si>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</si>
  <si>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</si>
  <si>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</si>
  <si>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</si>
  <si>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</si>
  <si>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</si>
  <si>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</si>
  <si>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</si>
  <si>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</si>
  <si>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</si>
  <si>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</si>
  <si>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</si>
  <si>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</si>
  <si>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</si>
  <si>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</si>
  <si>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</si>
  <si>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</si>
  <si>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</si>
  <si>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</si>
  <si>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</si>
  <si>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</si>
  <si>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</si>
  <si>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</si>
  <si>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</si>
  <si>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</si>
  <si>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</si>
  <si>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</si>
  <si>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</si>
  <si>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</si>
  <si>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</si>
  <si>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</si>
  <si>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</si>
  <si>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</si>
  <si>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</si>
  <si>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</si>
  <si>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</si>
  <si>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</si>
  <si>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</si>
  <si>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</si>
  <si>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</si>
  <si>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</si>
  <si>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</si>
  <si>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</si>
  <si>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</si>
  <si>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</si>
  <si>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</si>
  <si>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</si>
  <si>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</si>
  <si>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</si>
  <si>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</si>
  <si>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</si>
  <si>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</si>
  <si>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</si>
  <si>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</si>
  <si>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</si>
  <si>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</si>
  <si>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</si>
  <si>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</si>
  <si>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</si>
  <si>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</si>
  <si>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</si>
  <si>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</si>
  <si>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</si>
  <si>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</si>
  <si>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</si>
  <si>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</si>
  <si>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</si>
  <si>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</si>
  <si>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</si>
  <si>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</si>
  <si>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</si>
  <si>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</si>
  <si>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</si>
  <si>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</si>
  <si>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</si>
  <si>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</si>
  <si>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</si>
  <si>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</si>
  <si>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</si>
  <si>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</si>
  <si>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</si>
  <si>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</si>
  <si>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</si>
  <si>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</si>
  <si>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</si>
  <si>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</si>
  <si>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</si>
  <si>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</si>
  <si>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</si>
  <si>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</si>
  <si>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</si>
  <si>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</si>
  <si>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</si>
  <si>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</si>
  <si>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</si>
  <si>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</si>
  <si>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</si>
  <si>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</si>
  <si>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</si>
  <si>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</si>
  <si>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</si>
  <si>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</si>
  <si>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</si>
  <si>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</si>
  <si>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</si>
  <si>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</si>
  <si>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</si>
  <si>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</si>
  <si>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</si>
  <si>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</si>
  <si>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</si>
  <si>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</si>
  <si>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</si>
  <si>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</si>
  <si>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</si>
  <si>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</si>
  <si>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</si>
  <si>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</si>
  <si>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</si>
  <si>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</si>
  <si>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</si>
  <si>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</si>
  <si>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</si>
  <si>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</si>
  <si>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</si>
  <si>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</si>
  <si>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</si>
  <si>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</si>
  <si>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</si>
  <si>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</si>
  <si>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</si>
  <si>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</si>
  <si>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</si>
  <si>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</si>
  <si>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</si>
  <si>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</si>
  <si>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</si>
  <si>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</si>
  <si>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</si>
  <si>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</si>
  <si>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</si>
  <si>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</si>
  <si>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</si>
  <si>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</si>
  <si>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</si>
  <si>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</si>
  <si>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</si>
  <si>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</si>
  <si>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</si>
  <si>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</si>
  <si>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</si>
  <si>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</si>
  <si>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</si>
  <si>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</si>
  <si>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</si>
  <si>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</si>
  <si>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</si>
  <si>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</si>
  <si>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</si>
  <si>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</si>
  <si>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</si>
  <si>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</si>
  <si>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</si>
  <si>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</si>
  <si>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</si>
  <si>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</si>
  <si>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</si>
  <si>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</si>
  <si>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</si>
  <si>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</si>
  <si>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</si>
  <si>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</si>
  <si>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</si>
  <si>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</si>
  <si>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</si>
  <si>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</si>
  <si>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</si>
  <si>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</si>
  <si>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</si>
  <si>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</si>
  <si>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</si>
  <si>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</si>
  <si>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</si>
  <si>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</si>
  <si>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</si>
  <si>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</si>
  <si>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</si>
  <si>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</si>
  <si>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</si>
  <si>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</si>
  <si>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</si>
  <si>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</si>
  <si>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</si>
  <si>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</si>
  <si>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</si>
  <si>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</si>
  <si>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</si>
  <si>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</si>
  <si>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</si>
  <si>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</si>
  <si>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</si>
  <si>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</si>
  <si>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</si>
  <si>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</si>
  <si>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</si>
  <si>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</si>
  <si>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</si>
  <si>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</si>
  <si>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</si>
  <si>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</si>
  <si>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</si>
  <si>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</si>
  <si>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</si>
  <si>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</si>
  <si>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</si>
  <si>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</si>
  <si>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</si>
  <si>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</si>
  <si>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</si>
  <si>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</si>
  <si>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</si>
  <si>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</si>
  <si>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</si>
  <si>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</si>
  <si>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</si>
  <si>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</si>
  <si>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</si>
  <si>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</si>
  <si>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</si>
  <si>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</si>
  <si>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</si>
  <si>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</si>
  <si>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</si>
  <si>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</si>
  <si>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</si>
  <si>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</si>
  <si>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</si>
  <si>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</si>
  <si>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</si>
  <si>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</si>
  <si>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</si>
  <si>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</si>
  <si>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</si>
  <si>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</si>
  <si>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</si>
  <si>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</si>
  <si>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</si>
  <si>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</si>
  <si>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</si>
  <si>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</si>
  <si>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</si>
  <si>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</si>
  <si>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</si>
  <si>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</si>
  <si>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</si>
  <si>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</si>
  <si>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</si>
  <si>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</si>
  <si>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</si>
  <si>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</si>
  <si>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</si>
  <si>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</si>
  <si>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</si>
  <si>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</si>
  <si>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</si>
  <si>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</si>
  <si>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</si>
  <si>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</si>
  <si>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</si>
  <si>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</si>
  <si>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</si>
  <si>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</si>
  <si>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</si>
  <si>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</si>
  <si>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</si>
  <si>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</si>
  <si>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</si>
  <si>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</si>
  <si>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</si>
  <si>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</si>
  <si>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</si>
  <si>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</si>
  <si>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</si>
  <si>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</si>
  <si>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</si>
  <si>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</si>
  <si>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</si>
  <si>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</si>
  <si>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</si>
  <si>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</si>
  <si>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</si>
  <si>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</si>
  <si>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</si>
  <si>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</si>
  <si>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</si>
  <si>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</si>
  <si>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</si>
  <si>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</si>
  <si>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</si>
  <si>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</si>
  <si>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</si>
  <si>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</si>
  <si>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</si>
  <si>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</si>
  <si>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</si>
  <si>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</si>
  <si>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</si>
  <si>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</si>
  <si>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</si>
  <si>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</si>
  <si>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</si>
  <si>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</si>
  <si>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</si>
  <si>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</si>
  <si>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</si>
  <si>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</si>
  <si>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</si>
  <si>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</si>
  <si>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</si>
  <si>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</si>
  <si>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</si>
  <si>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</si>
  <si>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</si>
  <si>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</si>
  <si>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</si>
  <si>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</si>
  <si>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</si>
  <si>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</si>
  <si>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</si>
  <si>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</si>
  <si>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</si>
  <si>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</si>
  <si>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</si>
  <si>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</si>
  <si>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</si>
  <si>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</si>
  <si>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</si>
  <si>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</si>
  <si>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</si>
  <si>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</si>
  <si>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</si>
  <si>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</si>
  <si>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</si>
  <si>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</si>
  <si>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</si>
  <si>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</si>
  <si>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</si>
  <si>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</si>
  <si>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</si>
  <si>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</si>
  <si>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</si>
  <si>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</si>
  <si>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</si>
  <si>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</si>
  <si>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</si>
  <si>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</si>
  <si>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</si>
  <si>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</si>
  <si>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</si>
  <si>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</si>
  <si>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</si>
  <si>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</si>
  <si>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</si>
  <si>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</si>
  <si>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</si>
  <si>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</si>
  <si>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</si>
  <si>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</si>
  <si>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</si>
  <si>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</si>
  <si>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</si>
  <si>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</si>
  <si>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</si>
  <si>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</si>
  <si>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</si>
  <si>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</si>
  <si>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</si>
  <si>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</si>
  <si>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</si>
  <si>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</si>
  <si>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</si>
  <si>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</si>
  <si>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</si>
  <si>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</si>
  <si>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</si>
  <si>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</si>
  <si>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</si>
  <si>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</si>
  <si>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</si>
  <si>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</si>
  <si>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</si>
  <si>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</si>
  <si>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</si>
  <si>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</si>
  <si>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</si>
  <si>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</si>
  <si>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</si>
  <si>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</si>
  <si>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</si>
  <si>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</si>
  <si>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</si>
  <si>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</si>
  <si>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</si>
  <si>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</si>
  <si>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</si>
  <si>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</si>
  <si>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</si>
  <si>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</si>
  <si>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</si>
  <si>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</si>
  <si>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</si>
  <si>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</si>
  <si>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</si>
  <si>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</si>
  <si>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</si>
  <si>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</si>
  <si>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</si>
  <si>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</si>
  <si>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</si>
  <si>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</si>
  <si>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</si>
  <si>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</si>
  <si>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</si>
  <si>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</si>
  <si>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</si>
  <si>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</si>
  <si>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</si>
  <si>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</si>
  <si>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</si>
  <si>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</si>
  <si>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</si>
  <si>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</si>
  <si>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</si>
  <si>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</si>
  <si>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</si>
  <si>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</si>
  <si>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</si>
  <si>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</si>
  <si>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</si>
  <si>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</si>
  <si>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</si>
  <si>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</si>
  <si>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</si>
  <si>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</si>
  <si>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</si>
  <si>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</si>
  <si>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</si>
  <si>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</si>
  <si>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</si>
  <si>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</si>
  <si>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</si>
  <si>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</si>
  <si>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</si>
  <si>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</si>
  <si>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</si>
  <si>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</si>
  <si>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</si>
  <si>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</si>
  <si>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</si>
  <si>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</si>
  <si>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</si>
  <si>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</si>
  <si>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</si>
  <si>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</si>
  <si>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</si>
  <si>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</si>
  <si>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</si>
  <si>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</si>
  <si>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</si>
  <si>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</si>
  <si>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</si>
  <si>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</si>
  <si>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</si>
  <si>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</si>
  <si>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</si>
  <si>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</si>
  <si>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</si>
  <si>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</si>
  <si>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</si>
  <si>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</si>
  <si>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</si>
  <si>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</si>
  <si>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</si>
  <si>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</si>
  <si>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</si>
  <si>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</si>
  <si>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</si>
  <si>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</si>
  <si>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</si>
  <si>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</si>
  <si>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</si>
  <si>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</si>
  <si>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</si>
  <si>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</si>
  <si>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</si>
  <si>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</si>
  <si>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</si>
  <si>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</si>
  <si>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</si>
  <si>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</si>
  <si>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</si>
  <si>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</si>
  <si>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</si>
  <si>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</si>
  <si>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</si>
  <si>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</si>
  <si>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</si>
  <si>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</si>
  <si>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</si>
  <si>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</si>
  <si>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</si>
  <si>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</si>
  <si>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</si>
  <si>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</si>
  <si>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</si>
  <si>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</si>
  <si>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</si>
  <si>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</si>
  <si>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</si>
  <si>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</si>
  <si>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</si>
  <si>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</si>
  <si>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</si>
  <si>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</si>
  <si>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</si>
  <si>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</si>
  <si>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</si>
  <si>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</si>
  <si>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</si>
  <si>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</si>
  <si>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</si>
  <si>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</si>
  <si>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</si>
  <si>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</si>
  <si>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</si>
  <si>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</si>
  <si>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</si>
  <si>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</si>
  <si>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</si>
  <si>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</si>
  <si>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</si>
  <si>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</si>
  <si>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</si>
  <si>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</si>
  <si>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</si>
  <si>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</si>
  <si>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</si>
  <si>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</si>
  <si>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</si>
  <si>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</si>
  <si>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</si>
  <si>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</si>
  <si>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</si>
  <si>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</si>
  <si>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</si>
  <si>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</si>
  <si>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</si>
  <si>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</si>
  <si>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</si>
  <si>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</si>
  <si>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</si>
  <si>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</si>
  <si>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</si>
  <si>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</si>
  <si>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</si>
  <si>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</si>
  <si>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</si>
  <si>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</si>
  <si>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</si>
  <si>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</si>
  <si>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</si>
  <si>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</si>
  <si>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</si>
  <si>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</si>
  <si>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</si>
  <si>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</si>
  <si>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</si>
  <si>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</si>
  <si>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</si>
  <si>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</si>
  <si>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</si>
  <si>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</si>
  <si>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</si>
  <si>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</si>
  <si>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</si>
  <si>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</si>
  <si>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</si>
  <si>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</si>
  <si>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</si>
  <si>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</si>
  <si>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</si>
  <si>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</si>
  <si>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</si>
  <si>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</si>
  <si>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</si>
  <si>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</si>
  <si>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</si>
  <si>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</si>
  <si>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</si>
  <si>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</si>
  <si>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</si>
  <si>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</si>
  <si>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</si>
  <si>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</si>
  <si>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</si>
  <si>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</si>
  <si>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</si>
  <si>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</si>
  <si>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</si>
  <si>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</si>
  <si>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</si>
  <si>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</si>
  <si>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</si>
  <si>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</si>
  <si>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</si>
  <si>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</si>
  <si>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</si>
  <si>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</si>
  <si>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</si>
  <si>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</si>
  <si>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</si>
  <si>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</si>
  <si>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</si>
  <si>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</si>
  <si>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</si>
  <si>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</si>
  <si>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</si>
  <si>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</si>
  <si>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</si>
  <si>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</si>
  <si>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</si>
  <si>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</si>
  <si>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</si>
  <si>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</si>
  <si>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</si>
  <si>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</si>
  <si>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</si>
  <si>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</si>
  <si>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</si>
  <si>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</si>
  <si>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</si>
  <si>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</si>
  <si>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</si>
  <si>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</si>
  <si>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</si>
  <si>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</si>
  <si>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</si>
  <si>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</si>
  <si>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</si>
  <si>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</si>
  <si>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</si>
  <si>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</si>
  <si>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</si>
  <si>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</si>
  <si>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</si>
  <si>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</si>
  <si>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</si>
  <si>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</si>
  <si>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</si>
  <si>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</si>
  <si>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</si>
  <si>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</si>
  <si>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</si>
  <si>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</si>
  <si>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</si>
  <si>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</si>
  <si>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</si>
  <si>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</si>
  <si>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</si>
  <si>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</si>
  <si>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</si>
  <si>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</si>
  <si>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</si>
  <si>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</si>
  <si>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</si>
  <si>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</si>
  <si>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</si>
  <si>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</si>
  <si>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</si>
  <si>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</si>
  <si>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</si>
  <si>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</si>
  <si>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</si>
  <si>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</si>
  <si>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</si>
  <si>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</si>
  <si>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</si>
  <si>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</si>
  <si>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</si>
  <si>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</si>
  <si>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</si>
  <si>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</si>
  <si>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</si>
  <si>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</si>
  <si>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</si>
  <si>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</si>
  <si>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</si>
  <si>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</si>
  <si>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</si>
  <si>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</si>
  <si>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</si>
  <si>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</si>
  <si>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</si>
  <si>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</si>
  <si>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</si>
  <si>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</si>
  <si>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</si>
  <si>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</si>
  <si>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</si>
  <si>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</si>
  <si>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</si>
  <si>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</si>
  <si>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</si>
  <si>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</si>
  <si>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</si>
  <si>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</si>
  <si>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</si>
  <si>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</si>
  <si>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</si>
  <si>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</si>
  <si>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</si>
  <si>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</si>
  <si>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</si>
  <si>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</si>
  <si>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</si>
  <si>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</si>
  <si>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</si>
  <si>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</si>
  <si>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</si>
  <si>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</si>
  <si>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</si>
  <si>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</si>
  <si>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</si>
  <si>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</si>
  <si>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</si>
  <si>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</si>
  <si>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</si>
  <si>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</si>
  <si>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</si>
  <si>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</si>
  <si>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</si>
  <si>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</si>
  <si>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</si>
  <si>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</si>
  <si>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</si>
  <si>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</si>
  <si>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</si>
  <si>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</si>
  <si>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</si>
  <si>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</si>
  <si>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</si>
  <si>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</si>
  <si>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</si>
  <si>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</si>
  <si>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</si>
  <si>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</si>
  <si>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</si>
  <si>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</si>
  <si>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</si>
  <si>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</si>
  <si>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</si>
  <si>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</si>
  <si>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</si>
  <si>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</si>
  <si>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</si>
  <si>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</si>
  <si>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</si>
  <si>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</si>
  <si>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</si>
  <si>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</si>
  <si>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</si>
  <si>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</si>
  <si>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</si>
  <si>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</si>
  <si>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</si>
  <si>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</si>
  <si>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</si>
  <si>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</si>
  <si>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</si>
  <si>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</si>
  <si>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</si>
  <si>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</si>
  <si>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</si>
  <si>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</si>
  <si>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</si>
  <si>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</si>
  <si>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</si>
  <si>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</si>
  <si>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</si>
  <si>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</si>
  <si>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</si>
  <si>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</si>
  <si>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</si>
  <si>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</si>
  <si>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</si>
  <si>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</si>
  <si>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</si>
  <si>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</si>
  <si>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</si>
  <si>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</si>
  <si>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</si>
  <si>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</si>
  <si>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</si>
  <si>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</si>
  <si>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</si>
  <si>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</si>
  <si>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</si>
  <si>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</si>
  <si>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</si>
  <si>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</si>
  <si>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</si>
  <si>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</si>
  <si>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</si>
  <si>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</si>
  <si>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</si>
  <si>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</si>
  <si>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</si>
  <si>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</si>
  <si>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</si>
  <si>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</si>
  <si>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</si>
  <si>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</si>
  <si>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</si>
  <si>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</si>
  <si>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</si>
  <si>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</si>
  <si>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</si>
  <si>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</si>
  <si>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</si>
  <si>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</si>
  <si>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</si>
  <si>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</si>
  <si>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</si>
  <si>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</si>
  <si>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</si>
  <si>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</si>
  <si>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</si>
  <si>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</si>
  <si>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</si>
  <si>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</si>
  <si>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</si>
  <si>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</si>
  <si>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</si>
  <si>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</si>
  <si>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</si>
  <si>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</si>
  <si>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</si>
  <si>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</si>
  <si>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</si>
  <si>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</si>
  <si>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</si>
  <si>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</si>
  <si>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</si>
  <si>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</si>
  <si>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</si>
  <si>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</si>
  <si>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</si>
  <si>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</si>
  <si>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</si>
  <si>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</si>
  <si>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</si>
  <si>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</si>
  <si>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</si>
  <si>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</si>
  <si>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</si>
  <si>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</si>
  <si>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</si>
  <si>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</si>
  <si>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</si>
  <si>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</si>
  <si>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</si>
  <si>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</si>
  <si>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</si>
  <si>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</si>
  <si>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</si>
  <si>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</si>
  <si>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</si>
  <si>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</si>
  <si>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</si>
  <si>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</si>
  <si>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</si>
  <si>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</si>
  <si>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</si>
  <si>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</si>
  <si>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</si>
  <si>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</si>
  <si>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</si>
  <si>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</si>
  <si>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</si>
  <si>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</si>
  <si>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</si>
  <si>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</si>
  <si>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</si>
  <si>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</si>
  <si>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</si>
  <si>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</si>
  <si>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</si>
  <si>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</si>
  <si>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</si>
  <si>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</si>
  <si>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</si>
  <si>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</si>
  <si>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</si>
  <si>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</si>
  <si>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</si>
  <si>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</si>
  <si>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</si>
  <si>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</si>
  <si>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</si>
  <si>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</si>
  <si>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</si>
  <si>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</si>
  <si>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</si>
  <si>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</si>
  <si>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</si>
  <si>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</si>
  <si>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</si>
  <si>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</si>
  <si>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</si>
  <si>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</si>
  <si>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</si>
  <si>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</si>
  <si>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</si>
  <si>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</si>
  <si>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</si>
  <si>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</si>
  <si>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</si>
  <si>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</si>
  <si>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</si>
  <si>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</si>
  <si>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</si>
  <si>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</si>
  <si>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</si>
  <si>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</si>
  <si>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</si>
  <si>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</si>
  <si>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</si>
  <si>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</si>
  <si>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</si>
  <si>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</si>
  <si>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</si>
  <si>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</si>
  <si>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</si>
  <si>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</si>
  <si>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</si>
  <si>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</si>
  <si>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</si>
  <si>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</si>
  <si>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</si>
  <si>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</si>
  <si>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</si>
  <si>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</si>
  <si>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</si>
  <si>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</si>
  <si>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</si>
  <si>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</si>
  <si>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</si>
  <si>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</si>
  <si>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</si>
  <si>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</si>
  <si>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</si>
  <si>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</si>
  <si>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</si>
  <si>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</si>
  <si>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</si>
  <si>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</si>
  <si>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</si>
  <si>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</si>
  <si>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</si>
  <si>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</si>
  <si>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</si>
  <si>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</si>
  <si>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</si>
  <si>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</si>
  <si>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</si>
  <si>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</si>
  <si>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</si>
  <si>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</si>
  <si>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</si>
  <si>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</si>
  <si>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</si>
  <si>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</si>
  <si>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</si>
  <si>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</si>
  <si>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</si>
  <si>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</si>
  <si>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</si>
  <si>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</si>
  <si>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</si>
  <si>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</si>
  <si>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</si>
  <si>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</si>
  <si>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</si>
  <si>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</si>
  <si>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</si>
  <si>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</si>
  <si>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</si>
  <si>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</si>
  <si>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</si>
  <si>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</si>
  <si>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</si>
  <si>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</si>
  <si>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</si>
  <si>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</si>
  <si>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</si>
  <si>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</si>
  <si>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</si>
  <si>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</si>
  <si>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</si>
  <si>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</si>
  <si>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</si>
  <si>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</si>
  <si>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</si>
  <si>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</si>
  <si>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</si>
  <si>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</si>
  <si>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</si>
  <si>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</si>
  <si>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</si>
  <si>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</si>
  <si>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</si>
  <si>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</si>
  <si>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</si>
  <si>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</si>
  <si>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</si>
  <si>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</si>
  <si>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</si>
  <si>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</si>
  <si>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</si>
  <si>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</si>
  <si>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</si>
  <si>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</si>
  <si>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</si>
  <si>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</si>
  <si>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</si>
  <si>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</si>
  <si>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</si>
  <si>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</si>
  <si>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</si>
  <si>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</si>
  <si>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</si>
  <si>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</si>
  <si>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</si>
  <si>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</si>
  <si>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</si>
  <si>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</si>
  <si>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</si>
  <si>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</si>
  <si>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</si>
  <si>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</si>
  <si>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</si>
  <si>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</si>
  <si>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</si>
  <si>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</si>
  <si>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</si>
  <si>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</si>
  <si>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</si>
  <si>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</si>
  <si>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</si>
  <si>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</si>
  <si>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</si>
  <si>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</si>
  <si>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</si>
  <si>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</si>
  <si>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</si>
  <si>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</si>
  <si>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</si>
  <si>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</si>
  <si>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</si>
  <si>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</si>
  <si>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</si>
  <si>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</si>
  <si>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</si>
  <si>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</si>
  <si>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</si>
  <si>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</si>
  <si>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</si>
  <si>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</si>
  <si>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</si>
  <si>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</si>
  <si>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</si>
  <si>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</si>
  <si>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</si>
  <si>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</si>
  <si>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</si>
  <si>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</si>
  <si>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</si>
  <si>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</si>
  <si>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</si>
  <si>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</si>
  <si>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</si>
  <si>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</si>
  <si>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</si>
  <si>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</si>
  <si>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</si>
  <si>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</si>
  <si>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</si>
  <si>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</si>
  <si>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</si>
  <si>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</si>
  <si>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</si>
  <si>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</si>
  <si>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</si>
  <si>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</si>
  <si>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</si>
  <si>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</si>
  <si>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</si>
  <si>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</si>
  <si>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</si>
  <si>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</si>
  <si>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</si>
  <si>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</si>
  <si>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</si>
  <si>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</si>
  <si>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</si>
  <si>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</si>
  <si>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</si>
  <si>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</si>
  <si>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</si>
  <si>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</si>
  <si>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</si>
  <si>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</si>
  <si>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</si>
  <si>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</si>
  <si>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</si>
  <si>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</si>
  <si>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</si>
  <si>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</si>
  <si>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</si>
  <si>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</si>
  <si>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</si>
  <si>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</si>
  <si>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</si>
  <si>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</si>
  <si>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</si>
  <si>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</si>
  <si>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</si>
  <si>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</si>
  <si>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</si>
  <si>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</si>
  <si>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</si>
  <si>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</si>
  <si>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</si>
  <si>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</si>
  <si>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</si>
  <si>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</si>
  <si>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</si>
  <si>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</si>
  <si>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</si>
  <si>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</si>
  <si>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</si>
  <si>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</si>
  <si>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</si>
  <si>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</si>
  <si>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</si>
  <si>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</si>
  <si>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</si>
  <si>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</si>
  <si>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</si>
  <si>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</si>
  <si>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</si>
  <si>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</si>
  <si>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</si>
  <si>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</si>
  <si>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</si>
  <si>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</si>
  <si>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</si>
  <si>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</si>
  <si>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</si>
  <si>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</si>
  <si>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</si>
  <si>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</si>
  <si>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</si>
  <si>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</si>
  <si>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</si>
  <si>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</si>
  <si>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</si>
  <si>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</si>
  <si>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</si>
  <si>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</si>
  <si>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</si>
  <si>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</si>
  <si>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</si>
  <si>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</si>
  <si>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</si>
  <si>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</si>
  <si>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</si>
  <si>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</si>
  <si>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</si>
  <si>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</si>
  <si>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</si>
  <si>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</si>
  <si>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</si>
  <si>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</si>
  <si>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</si>
  <si>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</si>
  <si>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</si>
  <si>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</si>
  <si>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</si>
  <si>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</si>
  <si>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</si>
  <si>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</si>
  <si>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</si>
  <si>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</si>
  <si>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</si>
  <si>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</si>
  <si>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</si>
  <si>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</si>
  <si>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</si>
  <si>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</si>
  <si>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</si>
  <si>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</si>
  <si>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</si>
  <si>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</si>
  <si>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</si>
  <si>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</si>
  <si>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</si>
  <si>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</si>
  <si>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</si>
  <si>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</si>
  <si>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</si>
  <si>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</si>
  <si>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</si>
  <si>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</si>
  <si>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</si>
  <si>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</si>
  <si>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</si>
  <si>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</si>
  <si>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</si>
  <si>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</si>
  <si>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</si>
  <si>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</si>
  <si>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</si>
  <si>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</si>
  <si>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</si>
  <si>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</si>
  <si>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</si>
  <si>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</si>
  <si>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</si>
  <si>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</si>
  <si>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</si>
  <si>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</si>
  <si>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</si>
  <si>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</si>
  <si>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</si>
  <si>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</si>
  <si>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</si>
  <si>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</si>
  <si>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</si>
  <si>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</si>
  <si>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</si>
  <si>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</si>
  <si>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</si>
  <si>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</si>
  <si>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</si>
  <si>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</si>
  <si>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</si>
  <si>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</si>
  <si>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</si>
  <si>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</si>
  <si>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</si>
  <si>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</si>
  <si>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</si>
  <si>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</si>
  <si>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</si>
  <si>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</si>
  <si>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</si>
  <si>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</si>
  <si>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</si>
  <si>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</si>
  <si>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</si>
  <si>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</si>
  <si>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</si>
  <si>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</si>
  <si>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</si>
  <si>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</si>
  <si>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</si>
  <si>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</si>
  <si>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</si>
  <si>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</si>
  <si>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</si>
  <si>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</si>
  <si>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</si>
  <si>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</si>
  <si>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</si>
  <si>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</si>
  <si>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</si>
  <si>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</si>
  <si>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</si>
  <si>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</si>
  <si>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</si>
  <si>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</si>
  <si>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</si>
  <si>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</si>
  <si>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</si>
  <si>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</si>
  <si>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</si>
  <si>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</si>
  <si>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</si>
  <si>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</si>
  <si>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</si>
  <si>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</si>
  <si>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</si>
  <si>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</si>
  <si>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</si>
  <si>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</si>
  <si>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</si>
  <si>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</si>
  <si>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</si>
  <si>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</si>
  <si>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</si>
  <si>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</si>
  <si>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</si>
  <si>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</si>
  <si>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</si>
  <si>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</si>
  <si>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</si>
  <si>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</si>
  <si>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</si>
  <si>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</si>
  <si>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</si>
  <si>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</si>
  <si>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</si>
  <si>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</si>
  <si>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</si>
  <si>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</si>
  <si>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</si>
  <si>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</si>
  <si>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</si>
  <si>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</si>
  <si>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</si>
  <si>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</si>
  <si>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</si>
  <si>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</si>
  <si>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</si>
  <si>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</si>
  <si>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</si>
  <si>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</si>
  <si>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</si>
  <si>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</si>
  <si>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</si>
  <si>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</si>
  <si>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</si>
  <si>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</si>
  <si>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</si>
  <si>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</si>
  <si>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</si>
  <si>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</si>
  <si>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</si>
  <si>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</si>
  <si>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</si>
  <si>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</si>
  <si>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</si>
  <si>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</si>
  <si>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</si>
  <si>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</si>
  <si>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</si>
  <si>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</si>
  <si>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</si>
  <si>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</si>
  <si>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</si>
  <si>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</si>
  <si>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</si>
  <si>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</si>
  <si>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</si>
  <si>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</si>
  <si>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</si>
  <si>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</si>
  <si>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</si>
  <si>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</si>
  <si>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</si>
  <si>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</si>
  <si>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</si>
  <si>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</si>
  <si>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</si>
  <si>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</si>
  <si>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</si>
  <si>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</si>
  <si>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</si>
  <si>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</si>
  <si>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</si>
  <si>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</si>
  <si>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</si>
  <si>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</si>
  <si>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</si>
  <si>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</si>
  <si>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</si>
  <si>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</si>
  <si>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</si>
  <si>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</si>
  <si>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</si>
  <si>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</si>
  <si>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</si>
  <si>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</si>
  <si>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</si>
  <si>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</si>
  <si>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</si>
  <si>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</si>
  <si>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</si>
  <si>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</si>
  <si>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</si>
  <si>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</si>
  <si>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</si>
  <si>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</si>
  <si>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</si>
  <si>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</si>
  <si>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</si>
  <si>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</si>
  <si>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</si>
  <si>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</si>
  <si>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</si>
  <si>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</si>
  <si>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</si>
  <si>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</si>
  <si>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</si>
  <si>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</si>
  <si>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</si>
  <si>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</si>
  <si>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</si>
  <si>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</si>
  <si>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</si>
  <si>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</si>
  <si>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</si>
  <si>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</si>
  <si>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</si>
  <si>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</si>
  <si>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</si>
  <si>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</si>
  <si>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</si>
  <si>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</si>
  <si>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</si>
  <si>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</si>
  <si>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</si>
  <si>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</si>
  <si>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</si>
  <si>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</si>
  <si>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</si>
  <si>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</si>
  <si>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</si>
  <si>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</si>
  <si>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</si>
  <si>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</si>
  <si>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</si>
  <si>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</si>
  <si>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</si>
  <si>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</si>
  <si>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</si>
  <si>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</si>
  <si>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</si>
  <si>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</si>
  <si>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</si>
  <si>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</si>
  <si>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</si>
  <si>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</si>
  <si>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</si>
  <si>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</si>
  <si>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</si>
  <si>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</si>
  <si>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</si>
  <si>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</si>
  <si>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</si>
  <si>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</si>
  <si>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</si>
  <si>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</si>
  <si>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</si>
  <si>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</si>
  <si>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</si>
  <si>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</si>
  <si>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</si>
  <si>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</si>
  <si>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</si>
  <si>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</si>
  <si>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</si>
  <si>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</si>
  <si>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</si>
  <si>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</si>
  <si>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</si>
  <si>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</si>
  <si>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</si>
  <si>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</si>
  <si>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</si>
  <si>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</si>
  <si>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</si>
  <si>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</si>
  <si>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</si>
  <si>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</si>
  <si>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</si>
  <si>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</si>
  <si>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</si>
  <si>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</si>
  <si>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</si>
  <si>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</si>
  <si>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</si>
  <si>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</si>
  <si>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</si>
  <si>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</si>
  <si>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</si>
  <si>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</si>
  <si>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</si>
  <si>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</si>
  <si>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</si>
  <si>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</si>
  <si>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</si>
  <si>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</si>
  <si>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</si>
  <si>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</si>
  <si>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</si>
  <si>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</si>
  <si>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</si>
  <si>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</si>
  <si>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</si>
  <si>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</si>
  <si>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</si>
  <si>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</si>
  <si>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</si>
  <si>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</si>
  <si>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</si>
  <si>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</si>
  <si>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</si>
  <si>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</si>
  <si>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</si>
  <si>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</si>
  <si>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</si>
  <si>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</si>
  <si>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</si>
  <si>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</si>
  <si>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</si>
  <si>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</si>
  <si>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</si>
  <si>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</si>
  <si>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</si>
  <si>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</si>
  <si>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</si>
  <si>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</si>
  <si>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</si>
  <si>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</si>
  <si>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</si>
  <si>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</si>
  <si>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</si>
  <si>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</si>
  <si>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</si>
  <si>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</si>
  <si>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</si>
  <si>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</si>
  <si>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</si>
  <si>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</si>
  <si>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</si>
  <si>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</si>
  <si>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</si>
  <si>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</si>
  <si>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</si>
  <si>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</si>
  <si>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</si>
  <si>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</si>
  <si>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</si>
  <si>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</si>
  <si>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</si>
  <si>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</si>
  <si>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</si>
  <si>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</si>
  <si>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</si>
  <si>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</si>
  <si>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</si>
  <si>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</si>
  <si>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</si>
  <si>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</si>
  <si>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</si>
  <si>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</si>
  <si>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</si>
  <si>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</si>
  <si>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</si>
  <si>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</si>
  <si>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</si>
  <si>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</si>
  <si>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</si>
  <si>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</si>
  <si>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</si>
  <si>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</si>
  <si>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</si>
  <si>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</si>
  <si>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</si>
  <si>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</si>
  <si>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</si>
  <si>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</si>
  <si>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</si>
  <si>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</si>
  <si>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</si>
  <si>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</si>
  <si>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</si>
  <si>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</si>
  <si>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</si>
  <si>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</si>
  <si>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</si>
  <si>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</si>
  <si>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</si>
  <si>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</si>
  <si>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</si>
  <si>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</si>
  <si>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</si>
  <si>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</si>
  <si>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</si>
  <si>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</si>
  <si>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</si>
  <si>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</si>
  <si>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</si>
  <si>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</si>
  <si>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</si>
  <si>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</si>
  <si>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</si>
  <si>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</si>
  <si>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</si>
  <si>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</si>
  <si>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</si>
  <si>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</si>
  <si>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</si>
  <si>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</si>
  <si>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</si>
  <si>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</si>
  <si>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</si>
  <si>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</si>
  <si>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</si>
  <si>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</si>
  <si>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</si>
  <si>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</si>
  <si>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</si>
  <si>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</si>
  <si>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</si>
  <si>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</si>
  <si>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</si>
  <si>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</si>
  <si>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</si>
  <si>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</si>
  <si>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</si>
  <si>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</si>
  <si>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</si>
  <si>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</si>
  <si>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</si>
  <si>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</si>
  <si>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</si>
  <si>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</si>
  <si>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</si>
  <si>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</si>
  <si>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</si>
  <si>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</si>
  <si>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</si>
  <si>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</si>
  <si>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</si>
  <si>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</si>
  <si>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</si>
  <si>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</si>
  <si>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</si>
  <si>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</si>
  <si>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</si>
  <si>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</si>
  <si>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</si>
  <si>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</si>
  <si>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</si>
  <si>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</si>
  <si>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</si>
  <si>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</si>
  <si>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</si>
  <si>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</si>
  <si>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</si>
  <si>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</si>
  <si>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</si>
  <si>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</si>
  <si>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</si>
  <si>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</si>
  <si>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</si>
  <si>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</si>
  <si>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</si>
  <si>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</si>
  <si>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</si>
  <si>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</si>
  <si>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</si>
  <si>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</si>
  <si>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</si>
  <si>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</si>
  <si>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</si>
  <si>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</si>
  <si>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</si>
  <si>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</si>
  <si>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</si>
  <si>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</si>
  <si>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</si>
  <si>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</si>
  <si>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</si>
  <si>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</si>
  <si>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</si>
  <si>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</si>
  <si>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</si>
  <si>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</si>
  <si>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</si>
  <si>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</si>
  <si>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</si>
  <si>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</si>
  <si>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</si>
  <si>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</si>
  <si>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</si>
  <si>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</si>
  <si>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</si>
  <si>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</si>
  <si>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</si>
  <si>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</si>
  <si>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</si>
  <si>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</si>
  <si>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</si>
  <si>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</si>
  <si>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</si>
  <si>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</si>
  <si>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</si>
  <si>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</si>
  <si>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</si>
  <si>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</si>
  <si>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</si>
  <si>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</si>
  <si>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</si>
  <si>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</si>
  <si>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</si>
  <si>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</si>
  <si>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</si>
  <si>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</si>
  <si>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</si>
  <si>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</si>
  <si>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</si>
  <si>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</si>
  <si>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</si>
  <si>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</si>
  <si>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</si>
  <si>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</si>
  <si>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</si>
  <si>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</si>
  <si>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</si>
  <si>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</si>
  <si>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</si>
  <si>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</si>
  <si>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</si>
  <si>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</si>
  <si>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</si>
  <si>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</si>
  <si>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</si>
  <si>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</si>
  <si>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</si>
  <si>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</si>
  <si>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</si>
  <si>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</si>
  <si>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</si>
  <si>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</si>
  <si>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</si>
  <si>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</si>
  <si>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</si>
  <si>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</si>
  <si>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</si>
  <si>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</si>
  <si>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</si>
  <si>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</si>
  <si>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</si>
  <si>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</si>
  <si>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</si>
  <si>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</si>
  <si>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</si>
  <si>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</si>
  <si>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</si>
  <si>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</si>
  <si>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</si>
  <si>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</si>
  <si>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</si>
  <si>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</si>
  <si>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</si>
  <si>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</si>
  <si>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</si>
  <si>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</si>
  <si>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</si>
  <si>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</si>
  <si>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</si>
  <si>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</si>
  <si>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</si>
  <si>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</si>
  <si>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</si>
  <si>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</si>
  <si>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</si>
  <si>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</si>
  <si>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</si>
  <si>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</si>
  <si>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</si>
  <si>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</si>
  <si>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</si>
  <si>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</si>
  <si>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</si>
  <si>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</si>
  <si>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</si>
  <si>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</si>
  <si>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</si>
  <si>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</si>
  <si>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</si>
  <si>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</si>
  <si>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</si>
  <si>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</si>
  <si>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</si>
  <si>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</si>
  <si>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</si>
  <si>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</si>
  <si>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</si>
  <si>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</si>
  <si>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</si>
  <si>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</si>
  <si>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</si>
  <si>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</si>
  <si>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</si>
  <si>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</si>
  <si>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</si>
  <si>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</si>
  <si>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</si>
  <si>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</si>
  <si>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</si>
  <si>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</si>
  <si>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</si>
  <si>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</si>
  <si>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</si>
  <si>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</si>
  <si>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</si>
  <si>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</si>
  <si>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</si>
  <si>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</si>
  <si>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</si>
  <si>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</si>
  <si>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</si>
  <si>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</si>
  <si>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</si>
  <si>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</si>
  <si>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</si>
  <si>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</si>
  <si>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</si>
  <si>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</si>
  <si>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</si>
  <si>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</si>
  <si>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</si>
  <si>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</si>
  <si>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</si>
  <si>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</si>
  <si>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</si>
  <si>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</si>
  <si>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</si>
  <si>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</si>
  <si>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</si>
  <si>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</si>
  <si>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</si>
  <si>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</si>
  <si>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</si>
  <si>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</si>
  <si>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</si>
  <si>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</si>
  <si>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</si>
  <si>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</si>
  <si>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</si>
  <si>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</si>
  <si>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</si>
  <si>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</si>
  <si>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</si>
  <si>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</si>
  <si>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</si>
  <si>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</si>
  <si>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</si>
  <si>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</si>
  <si>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</si>
  <si>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</si>
  <si>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</si>
  <si>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</si>
  <si>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</si>
  <si>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</si>
  <si>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</si>
  <si>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</si>
  <si>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</si>
  <si>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</si>
  <si>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</si>
  <si>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</si>
  <si>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</si>
  <si>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</si>
  <si>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</si>
  <si>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</si>
  <si>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</si>
  <si>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</si>
  <si>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</si>
  <si>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</si>
  <si>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</si>
  <si>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</si>
  <si>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</si>
  <si>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</si>
  <si>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</si>
  <si>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</si>
  <si>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</si>
  <si>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</si>
  <si>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</si>
  <si>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</si>
  <si>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</si>
  <si>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</si>
  <si>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</si>
  <si>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</si>
  <si>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</si>
  <si>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</si>
  <si>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</si>
  <si>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</si>
  <si>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</si>
  <si>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</si>
  <si>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</si>
  <si>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</si>
  <si>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</si>
  <si>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</si>
  <si>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</si>
  <si>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</si>
  <si>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</si>
  <si>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</si>
  <si>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</si>
  <si>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</si>
  <si>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</si>
  <si>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</si>
  <si>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</si>
  <si>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</si>
  <si>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</si>
  <si>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</si>
  <si>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</si>
  <si>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</si>
  <si>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</si>
  <si>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</si>
  <si>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</si>
  <si>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</si>
  <si>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</si>
  <si>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</si>
  <si>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</si>
  <si>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</si>
  <si>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</si>
  <si>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</si>
  <si>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</si>
  <si>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</si>
  <si>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</si>
  <si>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</si>
  <si>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</si>
  <si>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</si>
  <si>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</si>
  <si>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</si>
  <si>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</si>
  <si>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</si>
  <si>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</si>
  <si>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</si>
  <si>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</si>
  <si>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</si>
  <si>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</si>
  <si>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</si>
  <si>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</si>
  <si>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</si>
  <si>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</si>
  <si>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</si>
  <si>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</si>
  <si>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</si>
  <si>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</si>
  <si>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</si>
  <si>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</si>
  <si>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</si>
  <si>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</si>
  <si>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</si>
  <si>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</si>
  <si>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</si>
  <si>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</si>
  <si>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</si>
  <si>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</si>
  <si>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</si>
  <si>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</si>
  <si>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</si>
  <si>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</si>
  <si>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</si>
  <si>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</si>
  <si>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</si>
  <si>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</si>
  <si>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</si>
  <si>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</si>
  <si>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</si>
  <si>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</si>
  <si>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</si>
  <si>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</si>
  <si>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</si>
  <si>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</si>
  <si>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</si>
  <si>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</si>
  <si>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</si>
  <si>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</si>
  <si>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</si>
  <si>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</si>
  <si>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</si>
  <si>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</si>
  <si>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</si>
  <si>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</si>
  <si>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</si>
  <si>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</si>
  <si>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</si>
  <si>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</si>
  <si>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</si>
  <si>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</si>
  <si>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</si>
  <si>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</si>
  <si>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</si>
  <si>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</si>
  <si>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</si>
  <si>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</si>
  <si>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</si>
  <si>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</si>
  <si>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</si>
  <si>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</si>
  <si>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</si>
  <si>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</si>
  <si>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</si>
  <si>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</si>
  <si>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</si>
  <si>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</si>
  <si>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</si>
  <si>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</si>
  <si>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</si>
  <si>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</si>
  <si>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</si>
  <si>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</si>
  <si>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</si>
  <si>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</si>
  <si>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</si>
  <si>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</si>
  <si>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</si>
  <si>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</si>
  <si>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</si>
  <si>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</si>
  <si>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</si>
  <si>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</si>
  <si>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</si>
  <si>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</si>
  <si>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</si>
  <si>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</si>
  <si>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</si>
  <si>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</si>
  <si>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</si>
  <si>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</si>
  <si>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</si>
  <si>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</si>
  <si>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</si>
  <si>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</si>
  <si>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</si>
  <si>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</si>
  <si>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</si>
  <si>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</si>
  <si>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</si>
  <si>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</si>
  <si>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</si>
  <si>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</si>
  <si>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</si>
  <si>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</si>
  <si>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</si>
  <si>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</si>
  <si>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</si>
  <si>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</si>
  <si>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</si>
  <si>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</si>
  <si>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</si>
  <si>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</si>
  <si>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</si>
  <si>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</si>
  <si>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</si>
  <si>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</si>
  <si>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</si>
  <si>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</si>
  <si>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</si>
  <si>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</si>
  <si>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</si>
  <si>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</si>
  <si>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</si>
  <si>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</si>
  <si>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</si>
  <si>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</si>
  <si>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</si>
  <si>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</si>
  <si>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</si>
  <si>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</si>
  <si>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</si>
  <si>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</si>
  <si>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</si>
  <si>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</si>
  <si>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</si>
  <si>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</si>
  <si>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</si>
  <si>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</si>
  <si>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</si>
  <si>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</si>
  <si>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</si>
  <si>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</si>
  <si>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</si>
  <si>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</si>
  <si>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</si>
  <si>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</si>
  <si>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</si>
  <si>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</si>
  <si>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</si>
  <si>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</si>
  <si>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</si>
  <si>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</si>
  <si>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</si>
  <si>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</si>
  <si>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</si>
  <si>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</si>
  <si>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</si>
  <si>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</si>
  <si>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</si>
  <si>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</si>
  <si>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</si>
  <si>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</si>
  <si>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</si>
  <si>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</si>
  <si>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</si>
  <si>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</si>
  <si>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</si>
  <si>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</si>
  <si>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</si>
  <si>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</si>
  <si>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</si>
  <si>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</si>
  <si>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</si>
  <si>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</si>
  <si>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</si>
  <si>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</si>
  <si>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</si>
  <si>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</si>
  <si>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</si>
  <si>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</si>
  <si>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</si>
  <si>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</si>
  <si>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</si>
  <si>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</si>
  <si>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</si>
  <si>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</si>
  <si>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</si>
  <si>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</si>
  <si>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</si>
  <si>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</si>
  <si>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</si>
  <si>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</si>
  <si>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</si>
  <si>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</si>
  <si>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</si>
  <si>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</si>
  <si>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</si>
  <si>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</si>
  <si>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</si>
  <si>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</si>
  <si>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</si>
  <si>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</si>
  <si>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</si>
  <si>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</si>
  <si>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</si>
  <si>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</si>
  <si>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</si>
  <si>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</si>
  <si>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</si>
  <si>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</si>
  <si>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</si>
  <si>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</si>
  <si>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</si>
  <si>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</si>
  <si>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</si>
  <si>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</si>
  <si>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</si>
  <si>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</si>
  <si>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</si>
  <si>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</si>
  <si>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</si>
  <si>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</si>
  <si>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</si>
  <si>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</si>
  <si>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</si>
  <si>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</si>
  <si>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</si>
  <si>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</si>
  <si>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</si>
  <si>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</si>
  <si>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</si>
  <si>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</si>
  <si>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</si>
  <si>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</si>
  <si>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</si>
  <si>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</si>
  <si>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</si>
  <si>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</si>
  <si>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</si>
  <si>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</si>
  <si>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</si>
  <si>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</si>
  <si>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</si>
  <si>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</si>
  <si>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</si>
  <si>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</si>
  <si>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</si>
  <si>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</si>
  <si>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</si>
  <si>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</si>
  <si>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</si>
  <si>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</si>
  <si>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</si>
  <si>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</si>
  <si>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</si>
  <si>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</si>
  <si>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</si>
  <si>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</si>
  <si>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</si>
  <si>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</si>
  <si>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</si>
  <si>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</si>
  <si>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</si>
  <si>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</si>
  <si>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</si>
  <si>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</si>
  <si>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</si>
  <si>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</si>
  <si>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</si>
  <si>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</si>
  <si>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</si>
  <si>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</si>
  <si>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</si>
  <si>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</si>
  <si>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</si>
  <si>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</si>
  <si>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</si>
  <si>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</si>
  <si>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</si>
  <si>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</si>
  <si>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</si>
  <si>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</si>
  <si>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</si>
  <si>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</si>
  <si>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</si>
  <si>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</si>
  <si>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</si>
  <si>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</si>
  <si>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</si>
  <si>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</si>
  <si>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</si>
  <si>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</si>
  <si>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</si>
  <si>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</si>
  <si>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</si>
  <si>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</si>
  <si>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</si>
  <si>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</si>
  <si>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</si>
  <si>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</si>
  <si>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</si>
  <si>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</si>
  <si>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</si>
  <si>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</si>
  <si>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</si>
  <si>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</si>
  <si>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</si>
  <si>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</si>
  <si>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</si>
  <si>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</si>
  <si>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</si>
  <si>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</si>
  <si>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</si>
  <si>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</si>
  <si>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</si>
  <si>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</si>
  <si>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</si>
  <si>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</si>
  <si>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</si>
  <si>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</si>
  <si>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</si>
  <si>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</si>
  <si>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</si>
  <si>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</si>
  <si>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</si>
  <si>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</si>
  <si>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</si>
  <si>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</si>
  <si>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</si>
  <si>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</si>
  <si>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</si>
  <si>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</si>
  <si>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</si>
  <si>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</si>
  <si>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</si>
  <si>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</si>
  <si>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</si>
  <si>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</si>
  <si>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</si>
  <si>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</si>
  <si>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</si>
  <si>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</si>
  <si>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</si>
  <si>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</si>
  <si>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</si>
  <si>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</si>
  <si>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</si>
  <si>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</si>
  <si>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</si>
  <si>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</si>
  <si>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</si>
  <si>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</si>
  <si>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</si>
  <si>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</si>
  <si>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</si>
  <si>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</si>
  <si>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</si>
  <si>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</si>
  <si>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</si>
  <si>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</si>
  <si>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</si>
  <si>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</si>
  <si>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</si>
  <si>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</si>
  <si>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</si>
  <si>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</si>
  <si>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</si>
  <si>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</si>
  <si>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</si>
  <si>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</si>
  <si>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</si>
  <si>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</si>
  <si>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</si>
  <si>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</si>
  <si>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</si>
  <si>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</si>
  <si>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</si>
  <si>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</si>
  <si>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</si>
  <si>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</si>
  <si>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</si>
  <si>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</si>
  <si>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</si>
  <si>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</si>
  <si>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</si>
  <si>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</si>
  <si>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</si>
  <si>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</si>
  <si>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</si>
  <si>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</si>
  <si>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</si>
  <si>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</si>
  <si>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</si>
  <si>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</si>
  <si>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</si>
  <si>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</si>
  <si>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</si>
  <si>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</si>
  <si>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</si>
  <si>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</si>
  <si>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</si>
  <si>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</si>
  <si>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</si>
  <si>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</si>
  <si>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</si>
  <si>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</si>
  <si>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</si>
  <si>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</si>
  <si>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</si>
  <si>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</si>
  <si>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</si>
  <si>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</si>
  <si>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</si>
  <si>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</si>
  <si>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</si>
  <si>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</si>
  <si>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</si>
  <si>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</si>
  <si>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</si>
  <si>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</si>
  <si>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</si>
  <si>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</si>
  <si>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</si>
  <si>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</si>
  <si>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</si>
  <si>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</si>
  <si>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</si>
  <si>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</si>
  <si>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</si>
  <si>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</si>
  <si>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</si>
  <si>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</si>
  <si>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</si>
  <si>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</si>
  <si>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</si>
  <si>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</si>
  <si>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</si>
  <si>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</si>
  <si>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</si>
  <si>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</si>
  <si>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</si>
  <si>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</si>
  <si>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</si>
  <si>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</si>
  <si>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</si>
  <si>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</si>
  <si>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</si>
  <si>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</si>
  <si>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</si>
  <si>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</si>
  <si>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</si>
  <si>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</si>
  <si>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</si>
  <si>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</si>
  <si>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</si>
  <si>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</si>
  <si>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</si>
  <si>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</si>
  <si>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</si>
  <si>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</si>
  <si>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</si>
  <si>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</si>
  <si>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</si>
  <si>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</si>
  <si>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</si>
  <si>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</si>
  <si>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</si>
  <si>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</si>
  <si>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</si>
  <si>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</si>
  <si>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</si>
  <si>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</si>
  <si>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</si>
  <si>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</si>
  <si>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</si>
  <si>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</si>
  <si>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</si>
  <si>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</si>
  <si>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</si>
  <si>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</si>
  <si>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</si>
  <si>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</si>
  <si>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</si>
  <si>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</si>
  <si>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</si>
  <si>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</si>
  <si>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</si>
  <si>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</si>
  <si>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</si>
  <si>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</si>
  <si>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</si>
  <si>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</si>
  <si>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</si>
  <si>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</si>
  <si>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</si>
  <si>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</si>
  <si>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</si>
  <si>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</si>
  <si>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</si>
  <si>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</si>
  <si>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</si>
  <si>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</si>
  <si>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</si>
  <si>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</si>
  <si>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</si>
  <si>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</si>
  <si>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</si>
  <si>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</si>
  <si>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</si>
  <si>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</si>
  <si>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</si>
  <si>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</si>
  <si>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</si>
  <si>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</si>
  <si>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</si>
  <si>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</si>
  <si>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</si>
  <si>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</si>
  <si>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</si>
  <si>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</si>
  <si>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</si>
  <si>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</si>
  <si>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</si>
  <si>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</si>
  <si>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</si>
  <si>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</si>
  <si>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</si>
  <si>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</si>
  <si>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</si>
  <si>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</si>
  <si>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</si>
  <si>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</si>
  <si>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</si>
  <si>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</si>
  <si>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</si>
  <si>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</si>
  <si>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</si>
  <si>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</si>
  <si>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</si>
  <si>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</si>
  <si>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</si>
  <si>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</si>
  <si>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</si>
  <si>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</si>
  <si>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</si>
  <si>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</si>
  <si>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</si>
  <si>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</si>
  <si>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</si>
  <si>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</si>
  <si>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</si>
  <si>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</si>
  <si>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</si>
  <si>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</si>
  <si>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</si>
  <si>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</si>
  <si>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</si>
  <si>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</si>
  <si>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</si>
  <si>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</si>
  <si>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</si>
  <si>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</si>
  <si>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</si>
  <si>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</si>
  <si>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</si>
  <si>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</si>
  <si>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</si>
  <si>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</si>
  <si>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</si>
  <si>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</si>
  <si>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</si>
  <si>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</si>
  <si>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</si>
  <si>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</si>
  <si>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</si>
  <si>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</si>
  <si>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</si>
  <si>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</si>
  <si>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</si>
  <si>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</si>
  <si>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</si>
  <si>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</si>
  <si>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</si>
  <si>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</si>
  <si>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</si>
  <si>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</si>
  <si>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</si>
  <si>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</si>
  <si>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</si>
  <si>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</si>
  <si>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</si>
  <si>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</si>
  <si>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</si>
  <si>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</si>
  <si>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</si>
  <si>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</si>
  <si>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</si>
  <si>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</si>
  <si>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</si>
  <si>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</si>
  <si>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</si>
  <si>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</si>
  <si>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</si>
  <si>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</si>
  <si>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</si>
  <si>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</si>
  <si>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</si>
  <si>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</si>
  <si>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</si>
  <si>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</si>
  <si>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</si>
  <si>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</si>
  <si>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</si>
  <si>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</si>
  <si>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</si>
  <si>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</si>
  <si>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</si>
  <si>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</si>
  <si>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</si>
  <si>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</si>
  <si>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</si>
  <si>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</si>
  <si>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</si>
  <si>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</si>
  <si>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</si>
  <si>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</si>
  <si>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</si>
  <si>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</si>
  <si>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</si>
  <si>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</si>
  <si>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</si>
  <si>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</si>
  <si>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</si>
  <si>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</si>
  <si>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</si>
  <si>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</si>
  <si>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</si>
  <si>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</si>
  <si>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</si>
  <si>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</si>
  <si>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</si>
  <si>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</si>
  <si>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</si>
  <si>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</si>
  <si>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</si>
  <si>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</si>
  <si>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</si>
  <si>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</si>
  <si>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</si>
  <si>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</si>
  <si>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</si>
  <si>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</si>
  <si>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</si>
  <si>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</si>
  <si>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</si>
  <si>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</si>
  <si>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</si>
  <si>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</si>
  <si>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</si>
  <si>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</si>
  <si>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</si>
  <si>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</si>
  <si>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</si>
  <si>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</si>
  <si>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</si>
  <si>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</si>
  <si>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</si>
  <si>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</si>
  <si>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</si>
  <si>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</si>
  <si>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</si>
  <si>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</si>
  <si>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</si>
  <si>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</si>
  <si>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</si>
  <si>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</si>
  <si>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</si>
  <si>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</si>
  <si>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</si>
  <si>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</si>
  <si>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</si>
  <si>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</si>
  <si>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</si>
  <si>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</si>
  <si>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</si>
  <si>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</si>
  <si>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</si>
  <si>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</si>
  <si>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</si>
  <si>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</si>
  <si>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</si>
  <si>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</si>
  <si>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</si>
  <si>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</si>
  <si>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</si>
  <si>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</si>
  <si>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</si>
  <si>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</si>
  <si>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</si>
  <si>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</si>
  <si>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</si>
  <si>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</si>
  <si>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</si>
  <si>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</si>
  <si>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</si>
  <si>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</si>
  <si>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</si>
  <si>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</si>
  <si>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</si>
  <si>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</si>
  <si>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</si>
  <si>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</si>
  <si>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</si>
  <si>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</si>
  <si>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</si>
  <si>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</si>
  <si>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</si>
  <si>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</si>
  <si>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</si>
  <si>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</si>
  <si>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</si>
  <si>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</si>
  <si>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</si>
  <si>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</si>
  <si>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</si>
  <si>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</si>
  <si>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</si>
  <si>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</si>
  <si>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</si>
  <si>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</si>
  <si>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</si>
  <si>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</si>
  <si>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</si>
  <si>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</si>
  <si>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</si>
  <si>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</si>
  <si>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</si>
  <si>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</si>
  <si>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</si>
  <si>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</si>
  <si>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</si>
  <si>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</si>
  <si>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</si>
  <si>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</si>
  <si>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</si>
  <si>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</si>
  <si>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</si>
  <si>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</si>
  <si>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</si>
  <si>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</si>
  <si>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</si>
  <si>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</si>
  <si>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</si>
  <si>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</si>
  <si>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</si>
  <si>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</si>
  <si>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</si>
  <si>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</si>
  <si>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</si>
  <si>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</si>
  <si>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</si>
  <si>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</si>
  <si>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</si>
  <si>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</si>
  <si>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</si>
  <si>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</si>
  <si>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</si>
  <si>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</si>
  <si>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</si>
  <si>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</si>
  <si>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</si>
  <si>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</si>
  <si>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</si>
  <si>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</si>
  <si>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</si>
  <si>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</si>
  <si>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</si>
  <si>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</si>
  <si>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</si>
  <si>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</si>
  <si>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</si>
  <si>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</si>
  <si>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</si>
  <si>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</si>
  <si>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</si>
  <si>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</si>
  <si>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</si>
  <si>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</si>
  <si>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</si>
  <si>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</si>
  <si>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</si>
  <si>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</si>
  <si>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</si>
  <si>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</si>
  <si>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</si>
  <si>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</si>
  <si>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</si>
  <si>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</si>
  <si>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</si>
  <si>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</si>
  <si>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</si>
  <si>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</si>
  <si>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</si>
  <si>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</si>
  <si>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</si>
  <si>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</si>
  <si>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</si>
  <si>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</si>
  <si>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</si>
  <si>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</si>
  <si>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</si>
  <si>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</si>
  <si>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</si>
  <si>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</si>
  <si>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</si>
  <si>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</si>
  <si>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</si>
  <si>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</si>
  <si>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</si>
  <si>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</si>
  <si>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</si>
  <si>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</si>
  <si>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</si>
  <si>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</si>
  <si>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</si>
  <si>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</si>
  <si>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</si>
  <si>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</si>
  <si>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</si>
  <si>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</si>
  <si>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</si>
  <si>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</si>
  <si>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</si>
  <si>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</si>
  <si>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</si>
  <si>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</si>
  <si>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</si>
  <si>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</si>
  <si>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</si>
  <si>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</si>
  <si>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</si>
  <si>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</si>
  <si>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</si>
  <si>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</si>
  <si>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</si>
  <si>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</si>
  <si>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</si>
  <si>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</si>
  <si>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</si>
  <si>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</si>
  <si>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</si>
  <si>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</si>
  <si>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</si>
  <si>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</si>
  <si>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</si>
  <si>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</si>
  <si>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</si>
  <si>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</si>
  <si>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</si>
  <si>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</si>
  <si>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</si>
  <si>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</si>
  <si>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</si>
  <si>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</si>
  <si>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</si>
  <si>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</si>
  <si>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</si>
  <si>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</si>
  <si>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</si>
  <si>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</si>
  <si>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</si>
  <si>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</si>
  <si>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</si>
  <si>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</si>
  <si>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</si>
  <si>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</si>
  <si>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</si>
  <si>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</si>
  <si>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</si>
  <si>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</si>
  <si>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</si>
  <si>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</si>
  <si>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</si>
  <si>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</si>
  <si>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</si>
  <si>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</si>
  <si>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</si>
  <si>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</si>
  <si>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</si>
  <si>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</si>
  <si>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</si>
  <si>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</si>
  <si>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</si>
  <si>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</si>
  <si>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</si>
  <si>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</si>
  <si>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</si>
  <si>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</si>
  <si>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</si>
  <si>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</si>
  <si>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</si>
  <si>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</si>
  <si>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</si>
  <si>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</si>
  <si>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</si>
  <si>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</si>
  <si>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</si>
  <si>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</si>
  <si>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</si>
  <si>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</si>
  <si>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</si>
  <si>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</si>
  <si>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</si>
  <si>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</si>
  <si>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</si>
  <si>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</si>
  <si>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</si>
  <si>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</si>
  <si>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</si>
  <si>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</si>
  <si>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</si>
  <si>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</si>
  <si>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</si>
  <si>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</si>
  <si>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</si>
  <si>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</si>
  <si>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</si>
  <si>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</si>
  <si>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</si>
  <si>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</si>
  <si>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</si>
  <si>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</si>
  <si>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</si>
  <si>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</si>
  <si>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</si>
  <si>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</si>
  <si>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</si>
  <si>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</si>
  <si>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</si>
  <si>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</si>
  <si>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</si>
  <si>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</si>
  <si>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</si>
  <si>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</si>
  <si>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</si>
  <si>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</si>
  <si>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</si>
  <si>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</si>
  <si>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</si>
  <si>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</si>
  <si>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</si>
  <si>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</si>
  <si>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</si>
  <si>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</si>
  <si>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</si>
  <si>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</si>
  <si>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</si>
  <si>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</si>
  <si>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</si>
  <si>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</si>
  <si>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</si>
  <si>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</si>
  <si>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</si>
  <si>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</si>
  <si>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</si>
  <si>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</si>
  <si>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</si>
  <si>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</si>
  <si>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</si>
  <si>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</si>
  <si>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</si>
  <si>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</si>
  <si>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</si>
  <si>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</si>
  <si>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</si>
  <si>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</si>
  <si>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</si>
  <si>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</si>
  <si>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</si>
  <si>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</si>
  <si>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</si>
  <si>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</si>
  <si>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</si>
  <si>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</si>
  <si>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</si>
  <si>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</si>
  <si>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</si>
  <si>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</si>
  <si>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</si>
  <si>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</si>
  <si>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</si>
  <si>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</si>
  <si>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</si>
  <si>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</si>
  <si>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</si>
  <si>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</si>
  <si>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</si>
  <si>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</si>
  <si>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</si>
  <si>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</si>
  <si>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</si>
  <si>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</si>
  <si>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</si>
  <si>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</si>
  <si>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</si>
  <si>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</si>
  <si>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</si>
  <si>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</si>
  <si>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</si>
  <si>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</si>
  <si>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</si>
  <si>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</si>
  <si>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</si>
  <si>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</si>
  <si>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</si>
  <si>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</si>
  <si>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</si>
  <si>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</si>
  <si>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</si>
  <si>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</si>
  <si>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</si>
  <si>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</si>
  <si>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</si>
  <si>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</si>
  <si>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</si>
  <si>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</si>
  <si>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</si>
  <si>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</si>
  <si>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</si>
  <si>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</si>
  <si>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</si>
  <si>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</si>
  <si>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</si>
  <si>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</si>
  <si>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</si>
  <si>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</si>
  <si>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</si>
  <si>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</si>
  <si>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</si>
  <si>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</si>
  <si>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</si>
  <si>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</si>
  <si>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</si>
  <si>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</si>
  <si>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</si>
  <si>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</si>
  <si>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</si>
  <si>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</si>
  <si>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</si>
  <si>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</si>
  <si>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</si>
  <si>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</si>
  <si>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</si>
  <si>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</si>
  <si>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</si>
  <si>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</si>
  <si>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</si>
  <si>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</si>
  <si>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</si>
  <si>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</si>
  <si>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</si>
  <si>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</si>
  <si>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</si>
  <si>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</si>
  <si>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</si>
  <si>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</si>
  <si>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</si>
  <si>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</si>
  <si>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</si>
  <si>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</si>
  <si>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</si>
  <si>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</si>
  <si>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</si>
  <si>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</si>
  <si>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</si>
  <si>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</si>
  <si>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</si>
  <si>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</si>
  <si>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</si>
  <si>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</si>
  <si>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</si>
  <si>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</si>
  <si>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</si>
  <si>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</si>
  <si>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</si>
  <si>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</si>
  <si>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</si>
  <si>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</si>
  <si>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</si>
  <si>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</si>
  <si>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</si>
  <si>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</si>
  <si>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</si>
  <si>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</si>
  <si>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</si>
  <si>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</si>
  <si>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</si>
  <si>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</si>
  <si>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</si>
  <si>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</si>
  <si>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</si>
  <si>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</si>
  <si>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</si>
  <si>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</si>
  <si>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</si>
  <si>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</si>
  <si>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</si>
  <si>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</si>
  <si>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</si>
  <si>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</si>
  <si>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</si>
  <si>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</si>
  <si>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</si>
  <si>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</si>
  <si>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</si>
  <si>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</si>
  <si>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</si>
  <si>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</si>
  <si>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</si>
  <si>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</si>
  <si>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</si>
  <si>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</si>
  <si>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</si>
  <si>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</si>
  <si>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</si>
  <si>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</si>
  <si>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</si>
  <si>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</si>
  <si>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</si>
  <si>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</si>
  <si>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</si>
  <si>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</si>
  <si>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</si>
  <si>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</si>
  <si>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</si>
  <si>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</si>
  <si>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</si>
  <si>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</si>
  <si>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</si>
  <si>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</si>
  <si>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</si>
  <si>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</si>
  <si>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</si>
  <si>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</si>
  <si>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</si>
  <si>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</si>
  <si>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</si>
  <si>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</si>
  <si>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</si>
  <si>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</si>
  <si>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</si>
  <si>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</si>
  <si>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</si>
  <si>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</si>
  <si>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</si>
  <si>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</si>
  <si>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</si>
  <si>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</si>
  <si>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</si>
  <si>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</si>
  <si>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</si>
  <si>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</si>
  <si>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</si>
  <si>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</si>
  <si>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</si>
  <si>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</si>
  <si>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</si>
  <si>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</si>
  <si>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</si>
  <si>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</si>
  <si>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</si>
  <si>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</si>
  <si>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</si>
  <si>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</si>
  <si>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</si>
  <si>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</si>
  <si>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</si>
  <si>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</si>
  <si>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</si>
  <si>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</si>
  <si>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</si>
  <si>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</si>
  <si>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</si>
  <si>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</si>
  <si>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</si>
  <si>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</si>
  <si>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</si>
  <si>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</si>
  <si>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</si>
  <si>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</si>
  <si>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</si>
  <si>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</si>
  <si>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</si>
  <si>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</si>
  <si>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</si>
  <si>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</si>
  <si>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</si>
  <si>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</si>
  <si>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</si>
  <si>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</si>
  <si>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</si>
  <si>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</si>
  <si>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</si>
  <si>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</si>
  <si>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</si>
  <si>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</si>
  <si>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</si>
  <si>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</si>
  <si>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</si>
  <si>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</si>
  <si>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</si>
  <si>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</si>
  <si>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</si>
  <si>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</si>
  <si>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</si>
  <si>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</si>
  <si>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</si>
  <si>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</si>
  <si>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</si>
  <si>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</si>
  <si>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</si>
  <si>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</si>
  <si>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</si>
  <si>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</si>
  <si>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</si>
  <si>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</si>
  <si>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</si>
  <si>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</si>
  <si>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</si>
  <si>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</si>
  <si>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</si>
  <si>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</si>
  <si>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</si>
  <si>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</si>
  <si>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</si>
  <si>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</si>
  <si>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</si>
  <si>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</si>
  <si>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</si>
  <si>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</si>
  <si>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</si>
  <si>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</si>
  <si>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</si>
  <si>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</si>
  <si>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</si>
  <si>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</si>
  <si>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</si>
  <si>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</si>
  <si>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</si>
  <si>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</si>
  <si>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</si>
  <si>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</si>
  <si>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</si>
  <si>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</si>
  <si>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</si>
  <si>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</si>
  <si>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</si>
  <si>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</si>
  <si>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</si>
  <si>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</si>
  <si>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</si>
  <si>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</si>
  <si>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</si>
  <si>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</si>
  <si>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</si>
  <si>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</si>
  <si>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</si>
  <si>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</si>
  <si>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</si>
  <si>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</si>
  <si>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</si>
  <si>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</si>
  <si>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</si>
  <si>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</si>
  <si>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</si>
  <si>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</si>
  <si>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</si>
  <si>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</si>
  <si>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</si>
  <si>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</si>
  <si>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</si>
  <si>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</si>
  <si>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</si>
  <si>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</si>
  <si>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</si>
  <si>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</si>
  <si>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</si>
  <si>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</si>
  <si>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</si>
  <si>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</si>
  <si>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</si>
  <si>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</si>
  <si>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</si>
  <si>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</si>
  <si>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</si>
  <si>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</si>
  <si>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</si>
  <si>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</si>
  <si>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</si>
  <si>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</si>
  <si>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</si>
  <si>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</si>
  <si>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</si>
  <si>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</si>
  <si>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</si>
  <si>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</si>
  <si>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</si>
  <si>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</si>
  <si>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</si>
  <si>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</si>
  <si>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</si>
  <si>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</si>
  <si>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</si>
  <si>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</si>
  <si>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</si>
  <si>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</si>
  <si>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</si>
  <si>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</si>
  <si>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</si>
  <si>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</si>
  <si>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</si>
  <si>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</si>
  <si>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</si>
  <si>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</si>
  <si>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</si>
  <si>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</si>
  <si>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</si>
  <si>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</si>
  <si>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</si>
  <si>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</si>
  <si>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</si>
  <si>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</si>
  <si>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</si>
  <si>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</si>
  <si>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</si>
  <si>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</si>
  <si>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</si>
  <si>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</si>
  <si>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</si>
  <si>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</si>
  <si>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</si>
  <si>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</si>
  <si>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</si>
  <si>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</si>
  <si>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</si>
  <si>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</si>
  <si>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</si>
  <si>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</si>
  <si>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</si>
  <si>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</si>
  <si>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</si>
  <si>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</si>
  <si>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</si>
  <si>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</si>
  <si>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</si>
  <si>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</si>
  <si>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</si>
  <si>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</si>
  <si>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</si>
  <si>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</si>
  <si>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</si>
  <si>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</si>
  <si>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</si>
  <si>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</si>
  <si>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</si>
  <si>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</si>
  <si>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</si>
  <si>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</si>
  <si>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</si>
  <si>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</si>
  <si>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</si>
  <si>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</si>
  <si>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</si>
  <si>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</si>
  <si>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</si>
  <si>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</si>
  <si>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</si>
  <si>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</si>
  <si>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</si>
  <si>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</si>
  <si>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</si>
  <si>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</si>
  <si>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</si>
  <si>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</si>
  <si>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</si>
  <si>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</si>
  <si>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</si>
  <si>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</si>
  <si>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</si>
  <si>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</si>
  <si>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</si>
  <si>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</si>
  <si>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</si>
  <si>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</si>
  <si>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</si>
  <si>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</si>
  <si>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</si>
  <si>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</si>
  <si>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</si>
  <si>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</si>
  <si>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</si>
  <si>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</si>
  <si>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</si>
  <si>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</si>
  <si>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</si>
  <si>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</si>
  <si>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</si>
  <si>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</si>
  <si>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</si>
  <si>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</si>
  <si>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</si>
  <si>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</si>
  <si>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</si>
  <si>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</si>
  <si>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</si>
  <si>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</si>
  <si>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</si>
  <si>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</si>
  <si>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</si>
  <si>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</si>
  <si>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</si>
  <si>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</si>
  <si>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</si>
  <si>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</si>
  <si>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</si>
  <si>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</si>
  <si>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</si>
  <si>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</si>
  <si>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</si>
  <si>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</si>
  <si>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</si>
  <si>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</si>
  <si>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</si>
  <si>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</si>
  <si>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</si>
  <si>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</si>
  <si>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</si>
  <si>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</si>
  <si>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</si>
  <si>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</si>
  <si>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</si>
  <si>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</si>
  <si>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</si>
  <si>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</si>
  <si>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</si>
  <si>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</si>
  <si>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</si>
  <si>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</si>
  <si>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</si>
  <si>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</si>
  <si>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</si>
  <si>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</si>
  <si>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</si>
  <si>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</si>
  <si>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</si>
  <si>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</si>
  <si>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</si>
  <si>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</si>
  <si>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</si>
  <si>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</si>
  <si>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</si>
  <si>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</si>
  <si>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</si>
  <si>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</si>
  <si>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</si>
  <si>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</si>
  <si>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</si>
  <si>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</si>
  <si>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</si>
  <si>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</si>
  <si>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</si>
  <si>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</si>
  <si>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</si>
  <si>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</si>
  <si>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</si>
  <si>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</si>
  <si>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</si>
  <si>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</si>
  <si>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</si>
  <si>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</si>
  <si>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</si>
  <si>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</si>
  <si>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</si>
  <si>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</si>
  <si>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</si>
  <si>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</si>
  <si>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</si>
  <si>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</si>
  <si>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</si>
  <si>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</si>
  <si>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</si>
  <si>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</si>
  <si>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</si>
  <si>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</si>
  <si>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</si>
  <si>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</si>
  <si>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</si>
  <si>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</si>
  <si>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</si>
  <si>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</si>
  <si>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</si>
  <si>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</si>
  <si>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</si>
  <si>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</si>
  <si>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</si>
  <si>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</si>
  <si>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</si>
  <si>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</si>
  <si>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</si>
  <si>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</si>
  <si>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</si>
  <si>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</si>
  <si>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</si>
  <si>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</si>
  <si>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</si>
  <si>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</si>
  <si>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</si>
  <si>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</si>
  <si>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</si>
  <si>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</si>
  <si>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</si>
  <si>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</si>
  <si>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</si>
  <si>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</si>
  <si>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</si>
  <si>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</si>
  <si>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</si>
  <si>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</si>
  <si>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</si>
  <si>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</si>
  <si>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</si>
  <si>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</si>
  <si>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</si>
  <si>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</si>
  <si>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</si>
  <si>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</si>
  <si>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</si>
  <si>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</si>
  <si>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</si>
  <si>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</si>
  <si>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</si>
  <si>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</si>
  <si>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</si>
  <si>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</si>
  <si>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</si>
  <si>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</si>
  <si>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</si>
  <si>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</si>
  <si>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</si>
  <si>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</si>
  <si>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</si>
  <si>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</si>
  <si>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</si>
  <si>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</si>
  <si>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</si>
  <si>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</si>
  <si>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</si>
  <si>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</si>
  <si>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</si>
  <si>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</si>
  <si>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</si>
  <si>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</si>
  <si>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</si>
  <si>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</si>
  <si>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</si>
  <si>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</si>
  <si>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</si>
  <si>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</si>
  <si>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</si>
  <si>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</si>
  <si>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</si>
  <si>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</si>
  <si>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</si>
  <si>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</si>
  <si>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</si>
  <si>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</si>
  <si>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</si>
  <si>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</si>
  <si>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</si>
  <si>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</si>
  <si>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</si>
  <si>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</si>
  <si>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</si>
  <si>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</si>
  <si>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</si>
  <si>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</si>
  <si>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</si>
  <si>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</si>
  <si>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</si>
  <si>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</si>
  <si>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</si>
  <si>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</si>
  <si>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</si>
  <si>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</si>
  <si>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</si>
  <si>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</si>
  <si>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</si>
  <si>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</si>
  <si>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</si>
  <si>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</si>
  <si>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</si>
  <si>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</si>
  <si>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</si>
  <si>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</si>
  <si>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</si>
  <si>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</si>
  <si>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</si>
  <si>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</si>
  <si>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</si>
  <si>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</si>
  <si>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</si>
  <si>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</si>
  <si>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</si>
  <si>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</si>
  <si>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</si>
  <si>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</si>
  <si>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</si>
  <si>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</si>
  <si>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</si>
  <si>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</si>
  <si>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</si>
  <si>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</si>
  <si>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</si>
  <si>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</si>
  <si>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</si>
  <si>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</si>
  <si>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</si>
  <si>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</si>
  <si>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</si>
  <si>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</si>
  <si>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</si>
  <si>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</si>
  <si>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</si>
  <si>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</si>
  <si>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</si>
  <si>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</si>
  <si>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</si>
  <si>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</si>
  <si>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</si>
  <si>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</si>
  <si>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</si>
  <si>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</si>
  <si>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</si>
  <si>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</si>
  <si>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</si>
  <si>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</si>
  <si>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</si>
  <si>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</si>
  <si>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</si>
  <si>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</si>
  <si>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</si>
  <si>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</si>
  <si>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</si>
  <si>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</si>
  <si>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</si>
  <si>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</si>
  <si>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</si>
  <si>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</si>
  <si>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</si>
  <si>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</si>
  <si>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</si>
  <si>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</si>
  <si>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</si>
  <si>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</si>
  <si>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</si>
  <si>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</si>
  <si>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</si>
  <si>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</si>
  <si>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</si>
  <si>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</si>
  <si>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</si>
  <si>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</si>
  <si>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</si>
  <si>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</si>
  <si>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</si>
  <si>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</si>
  <si>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</si>
  <si>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</si>
  <si>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</si>
  <si>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</si>
  <si>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</si>
  <si>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</si>
  <si>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</si>
  <si>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</si>
  <si>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</si>
  <si>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</si>
  <si>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</si>
  <si>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</si>
  <si>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</si>
  <si>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</si>
  <si>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</si>
  <si>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</si>
  <si>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</si>
  <si>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</si>
  <si>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</si>
  <si>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</si>
  <si>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</si>
  <si>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</si>
  <si>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</si>
  <si>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</si>
  <si>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</si>
  <si>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</si>
  <si>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</si>
  <si>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</si>
  <si>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</si>
  <si>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</si>
  <si>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</si>
  <si>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</si>
  <si>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</si>
  <si>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</si>
  <si>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</si>
  <si>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</si>
  <si>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</si>
  <si>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</si>
  <si>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</si>
  <si>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</si>
  <si>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</si>
  <si>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</si>
  <si>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</si>
  <si>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</si>
  <si>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</si>
  <si>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</si>
  <si>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</si>
  <si>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</si>
  <si>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</si>
  <si>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</si>
  <si>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</si>
  <si>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</si>
  <si>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</si>
  <si>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</si>
  <si>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</si>
  <si>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</si>
  <si>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</si>
  <si>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</si>
  <si>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</si>
  <si>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</si>
  <si>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</si>
  <si>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</si>
  <si>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</si>
  <si>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</si>
  <si>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</si>
  <si>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</si>
  <si>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</si>
  <si>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</si>
  <si>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</si>
  <si>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</si>
  <si>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</si>
  <si>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</si>
  <si>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</si>
  <si>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</si>
  <si>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</si>
  <si>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</si>
  <si>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</si>
  <si>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</si>
  <si>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</si>
  <si>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</si>
  <si>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</si>
  <si>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</si>
  <si>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</si>
  <si>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</si>
  <si>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</si>
  <si>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</si>
  <si>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</si>
  <si>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</si>
  <si>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</si>
  <si>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</si>
  <si>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</si>
  <si>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</si>
  <si>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</si>
  <si>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</si>
  <si>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</si>
  <si>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</si>
  <si>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</si>
  <si>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</si>
  <si>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</si>
  <si>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</si>
  <si>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</si>
  <si>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</si>
  <si>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</si>
  <si>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</si>
  <si>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</si>
  <si>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</si>
  <si>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</si>
  <si>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</si>
  <si>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</si>
  <si>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</si>
  <si>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</si>
  <si>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</si>
  <si>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</si>
  <si>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</si>
  <si>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</si>
  <si>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</si>
  <si>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</si>
  <si>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</si>
  <si>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</si>
  <si>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</si>
  <si>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</si>
  <si>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</si>
  <si>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</si>
  <si>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</si>
  <si>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</si>
  <si>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</si>
  <si>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</si>
  <si>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</si>
  <si>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</si>
  <si>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</si>
  <si>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</si>
  <si>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</si>
  <si>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</si>
  <si>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</si>
  <si>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</si>
  <si>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</si>
  <si>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</si>
  <si>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</si>
  <si>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</si>
  <si>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</si>
  <si>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</si>
  <si>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</si>
  <si>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</si>
  <si>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</si>
  <si>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</si>
  <si>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</si>
  <si>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</si>
  <si>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</si>
  <si>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</si>
  <si>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</si>
  <si>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</si>
  <si>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</si>
  <si>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</si>
  <si>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</si>
  <si>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</si>
  <si>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</si>
  <si>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</si>
  <si>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</si>
  <si>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</si>
  <si>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</si>
  <si>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</si>
  <si>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</si>
  <si>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</si>
  <si>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</si>
  <si>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</si>
  <si>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</si>
  <si>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</si>
  <si>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</si>
  <si>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</si>
  <si>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</si>
  <si>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</si>
  <si>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</si>
  <si>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</si>
  <si>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</si>
  <si>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</si>
  <si>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</si>
  <si>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</si>
  <si>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</si>
  <si>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</si>
  <si>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</si>
  <si>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</si>
  <si>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</si>
  <si>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</si>
  <si>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</si>
  <si>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</si>
  <si>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</si>
  <si>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</si>
  <si>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</si>
  <si>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</si>
  <si>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</si>
  <si>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</si>
  <si>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</si>
  <si>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</si>
  <si>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</si>
  <si>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</si>
  <si>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</si>
  <si>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</si>
  <si>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</si>
  <si>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</si>
  <si>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</si>
  <si>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</si>
  <si>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</si>
  <si>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</si>
  <si>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</si>
  <si>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</si>
  <si>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</si>
  <si>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</si>
  <si>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</si>
  <si>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</si>
  <si>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</si>
  <si>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</si>
  <si>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</si>
  <si>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</si>
  <si>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</si>
  <si>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</si>
  <si>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</si>
  <si>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</si>
  <si>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</si>
  <si>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</si>
  <si>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</si>
  <si>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</si>
  <si>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</si>
  <si>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</si>
  <si>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</si>
  <si>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</si>
  <si>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</si>
  <si>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</si>
  <si>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</si>
  <si>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</si>
  <si>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</si>
  <si>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</si>
  <si>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</si>
  <si>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</si>
  <si>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</si>
  <si>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</si>
  <si>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</si>
  <si>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</si>
  <si>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</si>
  <si>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</si>
  <si>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</si>
  <si>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</si>
  <si>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</si>
  <si>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</si>
  <si>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</si>
  <si>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</si>
  <si>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</si>
  <si>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</si>
  <si>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</si>
  <si>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</si>
  <si>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</si>
  <si>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</si>
  <si>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</si>
  <si>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</si>
  <si>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</si>
  <si>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</si>
  <si>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</si>
  <si>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</si>
  <si>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</si>
  <si>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</si>
  <si>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</si>
  <si>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</si>
  <si>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</si>
  <si>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</si>
  <si>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</si>
  <si>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</si>
  <si>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</si>
  <si>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</si>
  <si>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</si>
  <si>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</si>
  <si>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</si>
  <si>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</si>
  <si>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</si>
  <si>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</si>
  <si>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</si>
  <si>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</si>
  <si>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</si>
  <si>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</si>
  <si>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</si>
  <si>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</si>
  <si>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</si>
  <si>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</si>
  <si>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</si>
  <si>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</si>
  <si>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</si>
  <si>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</si>
  <si>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</si>
  <si>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</si>
  <si>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</si>
  <si>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</si>
  <si>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</si>
  <si>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</si>
  <si>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</si>
  <si>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</si>
  <si>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</si>
  <si>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</si>
  <si>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</si>
  <si>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</si>
  <si>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</si>
  <si>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</si>
  <si>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</si>
  <si>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</si>
  <si>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</si>
  <si>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</si>
  <si>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</si>
  <si>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</si>
  <si>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</si>
  <si>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</si>
  <si>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</si>
  <si>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</si>
  <si>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</si>
  <si>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</si>
  <si>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</si>
  <si>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</si>
  <si>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</si>
  <si>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</si>
  <si>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</si>
  <si>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</si>
  <si>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</si>
  <si>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</si>
  <si>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</si>
  <si>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</si>
  <si>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</si>
  <si>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</si>
  <si>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</si>
  <si>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</si>
  <si>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</si>
  <si>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</si>
  <si>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</si>
  <si>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</si>
  <si>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</si>
  <si>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</si>
  <si>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</si>
  <si>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</si>
  <si>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</si>
  <si>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</si>
  <si>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</si>
  <si>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</si>
  <si>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</si>
  <si>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</si>
  <si>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</si>
  <si>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</si>
  <si>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</si>
  <si>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</si>
  <si>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</si>
  <si>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</si>
  <si>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</si>
  <si>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</si>
  <si>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</si>
  <si>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</si>
  <si>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</si>
  <si>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</si>
  <si>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</si>
  <si>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</si>
  <si>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</si>
  <si>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</si>
  <si>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</si>
  <si>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</si>
  <si>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</si>
  <si>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</si>
  <si>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</si>
  <si>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</si>
  <si>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</si>
  <si>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</si>
  <si>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</si>
  <si>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</si>
  <si>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</si>
  <si>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</si>
  <si>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</si>
  <si>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</si>
  <si>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</si>
  <si>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</si>
  <si>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</si>
  <si>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</si>
  <si>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</si>
  <si>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</si>
  <si>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</si>
  <si>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</si>
  <si>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</si>
  <si>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</si>
  <si>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</si>
  <si>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</si>
  <si>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</si>
  <si>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</si>
  <si>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</si>
  <si>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</si>
  <si>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</si>
  <si>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</si>
  <si>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</si>
  <si>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</si>
  <si>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</si>
  <si>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</si>
  <si>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</si>
  <si>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</si>
  <si>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</si>
  <si>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</si>
  <si>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</si>
  <si>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</si>
  <si>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</si>
  <si>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</si>
  <si>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</si>
  <si>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</si>
  <si>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</si>
  <si>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</si>
  <si>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</si>
  <si>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</si>
  <si>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</si>
  <si>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</si>
  <si>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</si>
  <si>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</si>
  <si>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</si>
  <si>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</si>
  <si>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</si>
  <si>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</si>
  <si>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</si>
  <si>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</si>
  <si>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</si>
  <si>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</si>
  <si>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</si>
  <si>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</si>
  <si>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</si>
  <si>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</si>
  <si>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</si>
  <si>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</si>
  <si>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</si>
  <si>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</si>
  <si>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</si>
  <si>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</si>
  <si>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</si>
  <si>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</si>
  <si>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</si>
  <si>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</si>
  <si>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</si>
  <si>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</si>
  <si>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</si>
  <si>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</si>
  <si>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</si>
  <si>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</si>
  <si>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</si>
  <si>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</si>
  <si>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</si>
  <si>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</si>
  <si>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</si>
  <si>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</si>
  <si>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</si>
  <si>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</si>
  <si>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</si>
  <si>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</si>
  <si>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</si>
  <si>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</si>
  <si>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</si>
  <si>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</si>
  <si>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</si>
  <si>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</si>
  <si>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</si>
  <si>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</si>
  <si>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</si>
  <si>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</si>
  <si>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</si>
  <si>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</si>
  <si>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</si>
  <si>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</si>
  <si>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</si>
  <si>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</si>
  <si>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</si>
  <si>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</si>
  <si>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</si>
  <si>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</si>
  <si>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</si>
  <si>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</si>
  <si>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</si>
  <si>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</si>
  <si>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</si>
  <si>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</si>
  <si>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</si>
  <si>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</si>
  <si>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</si>
  <si>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</si>
  <si>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</si>
  <si>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</si>
  <si>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</si>
  <si>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</si>
  <si>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</si>
  <si>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</si>
  <si>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</si>
  <si>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</si>
  <si>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</si>
  <si>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</si>
  <si>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</si>
  <si>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</si>
  <si>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</si>
  <si>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</si>
  <si>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</si>
  <si>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</si>
  <si>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</si>
  <si>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</si>
  <si>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</si>
  <si>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</si>
  <si>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</si>
  <si>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</si>
  <si>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</si>
  <si>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</si>
  <si>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</si>
  <si>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</si>
  <si>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</si>
  <si>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</si>
  <si>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</si>
  <si>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</si>
  <si>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</si>
  <si>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</si>
  <si>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</si>
  <si>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</si>
  <si>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</si>
  <si>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</si>
  <si>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</si>
  <si>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</si>
  <si>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</si>
  <si>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</si>
  <si>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</si>
  <si>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</si>
  <si>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</si>
  <si>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</si>
  <si>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</si>
  <si>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</si>
  <si>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</si>
  <si>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</si>
  <si>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</si>
  <si>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</si>
  <si>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</si>
  <si>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</si>
  <si>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</si>
  <si>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</si>
  <si>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</si>
  <si>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</si>
  <si>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</si>
  <si>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</si>
  <si>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</si>
  <si>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</si>
  <si>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</si>
  <si>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</si>
  <si>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</si>
  <si>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</si>
  <si>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</si>
  <si>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</si>
  <si>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</si>
  <si>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</si>
  <si>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</si>
  <si>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</si>
  <si>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</si>
  <si>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</si>
  <si>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</si>
  <si>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</si>
  <si>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</si>
  <si>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</si>
  <si>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</si>
  <si>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</si>
  <si>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</si>
  <si>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</si>
  <si>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</si>
  <si>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</si>
  <si>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</si>
  <si>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</si>
  <si>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</si>
  <si>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</si>
  <si>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</si>
  <si>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</si>
  <si>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</si>
  <si>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</si>
  <si>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</si>
  <si>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</si>
  <si>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</si>
  <si>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</si>
  <si>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</si>
  <si>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</si>
  <si>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</si>
  <si>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</si>
  <si>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</si>
  <si>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</si>
  <si>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</si>
  <si>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</si>
  <si>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</si>
  <si>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</si>
  <si>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</si>
  <si>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</si>
  <si>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</si>
  <si>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</si>
  <si>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</si>
  <si>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</si>
  <si>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</si>
  <si>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</si>
  <si>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</si>
  <si>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</si>
  <si>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</si>
  <si>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</si>
  <si>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</si>
  <si>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</si>
  <si>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</si>
  <si>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</si>
  <si>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</si>
  <si>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</si>
  <si>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</si>
  <si>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</si>
  <si>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</si>
  <si>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</si>
  <si>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</si>
  <si>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</si>
  <si>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</si>
  <si>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</si>
  <si>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</si>
  <si>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</si>
  <si>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</si>
  <si>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</si>
  <si>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</si>
  <si>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</si>
  <si>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</si>
  <si>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</si>
  <si>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</si>
  <si>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</si>
  <si>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</si>
  <si>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</si>
  <si>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</si>
  <si>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</si>
  <si>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</si>
  <si>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</si>
  <si>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</si>
  <si>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</si>
  <si>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</si>
  <si>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</si>
  <si>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</si>
  <si>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</si>
  <si>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</si>
  <si>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</si>
  <si>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</si>
  <si>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</si>
  <si>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</si>
  <si>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</si>
  <si>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</si>
  <si>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</si>
  <si>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</si>
  <si>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</si>
  <si>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</si>
  <si>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</si>
  <si>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</si>
  <si>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</si>
  <si>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</si>
  <si>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</si>
  <si>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</si>
  <si>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</si>
  <si>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</si>
  <si>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</si>
  <si>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</si>
  <si>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</si>
  <si>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</si>
  <si>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</si>
  <si>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</si>
  <si>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</si>
  <si>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</si>
  <si>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</si>
  <si>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</si>
  <si>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</si>
  <si>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</si>
  <si>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</si>
  <si>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</si>
  <si>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</si>
  <si>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</si>
  <si>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</si>
  <si>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</si>
  <si>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</si>
  <si>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</si>
  <si>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</si>
  <si>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</si>
  <si>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</si>
  <si>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</si>
  <si>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</si>
  <si>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</si>
  <si>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</si>
  <si>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</si>
  <si>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</si>
  <si>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</si>
  <si>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</si>
  <si>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</si>
  <si>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</si>
  <si>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</si>
  <si>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</si>
  <si>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</si>
  <si>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</si>
  <si>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</si>
  <si>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</si>
  <si>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</si>
  <si>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</si>
  <si>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</si>
  <si>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</si>
  <si>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</si>
  <si>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</si>
  <si>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</si>
  <si>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</si>
  <si>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</si>
  <si>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</si>
  <si>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</si>
  <si>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</si>
  <si>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</si>
  <si>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</si>
  <si>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</si>
  <si>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</si>
  <si>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</si>
  <si>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</si>
  <si>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</si>
  <si>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</si>
  <si>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</si>
  <si>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</si>
  <si>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</si>
  <si>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</si>
  <si>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</si>
  <si>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</si>
  <si>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</si>
  <si>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</si>
  <si>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</si>
  <si>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</si>
  <si>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</si>
  <si>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</si>
  <si>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</si>
  <si>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</si>
  <si>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</si>
  <si>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</si>
  <si>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</si>
  <si>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</si>
  <si>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</si>
  <si>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</si>
  <si>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</si>
  <si>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</si>
  <si>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</si>
  <si>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</si>
  <si>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</si>
  <si>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</si>
  <si>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</si>
  <si>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</si>
  <si>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</si>
  <si>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</si>
  <si>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</si>
  <si>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</si>
  <si>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</si>
  <si>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</si>
  <si>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</si>
  <si>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</si>
  <si>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</si>
  <si>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</si>
  <si>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</si>
  <si>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</si>
  <si>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</si>
  <si>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</si>
  <si>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</si>
  <si>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</si>
  <si>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</si>
  <si>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</si>
  <si>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</si>
  <si>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</si>
  <si>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</si>
  <si>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</si>
  <si>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</si>
  <si>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</si>
  <si>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</si>
  <si>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</si>
  <si>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</si>
  <si>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</si>
  <si>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</si>
  <si>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</si>
  <si>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</si>
  <si>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</si>
  <si>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</si>
  <si>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</si>
  <si>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</si>
  <si>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</si>
  <si>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</si>
  <si>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</si>
  <si>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</si>
  <si>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</si>
  <si>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</si>
  <si>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</si>
  <si>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</si>
  <si>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</si>
  <si>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</si>
  <si>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</si>
  <si>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</si>
  <si>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</si>
  <si>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</si>
  <si>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</si>
  <si>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</si>
  <si>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</si>
  <si>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</si>
  <si>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</si>
  <si>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</si>
  <si>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</si>
  <si>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</si>
  <si>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</si>
  <si>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</si>
  <si>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</si>
  <si>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</si>
  <si>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</si>
  <si>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</si>
  <si>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</si>
  <si>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</si>
  <si>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</si>
  <si>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</si>
  <si>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</si>
  <si>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</si>
  <si>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</si>
  <si>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</si>
  <si>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</si>
  <si>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</si>
  <si>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</si>
  <si>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</si>
  <si>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</si>
  <si>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</si>
  <si>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</si>
  <si>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</si>
  <si>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</si>
  <si>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</si>
  <si>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</si>
  <si>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</si>
  <si>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</si>
  <si>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</si>
  <si>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</si>
  <si>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</si>
  <si>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</si>
  <si>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</si>
  <si>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</si>
  <si>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</si>
  <si>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</si>
  <si>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</si>
  <si>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</si>
  <si>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</si>
  <si>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</si>
  <si>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</si>
  <si>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</si>
  <si>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</si>
  <si>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</si>
  <si>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</si>
  <si>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</si>
  <si>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</si>
  <si>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</si>
  <si>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</si>
  <si>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</si>
  <si>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</si>
  <si>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</si>
  <si>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</si>
  <si>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</si>
  <si>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</si>
  <si>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</si>
  <si>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</si>
  <si>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</si>
  <si>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</si>
  <si>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</si>
  <si>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</si>
  <si>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</si>
  <si>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</si>
  <si>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</si>
  <si>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</si>
  <si>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</si>
  <si>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</si>
  <si>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</si>
  <si>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</si>
  <si>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</si>
  <si>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</si>
  <si>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</si>
  <si>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</si>
  <si>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</si>
  <si>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</si>
  <si>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</si>
  <si>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</si>
  <si>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</si>
  <si>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</si>
  <si>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</si>
  <si>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</si>
  <si>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</si>
  <si>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</si>
  <si>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</si>
  <si>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</si>
  <si>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</si>
  <si>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</si>
  <si>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</si>
  <si>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</si>
  <si>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</si>
  <si>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</si>
  <si>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</si>
  <si>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</si>
  <si>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</si>
  <si>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</si>
  <si>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</si>
  <si>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</si>
  <si>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</si>
  <si>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</si>
  <si>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</si>
  <si>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</si>
  <si>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</si>
  <si>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</si>
  <si>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</si>
  <si>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</si>
  <si>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</si>
  <si>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</si>
  <si>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</si>
  <si>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</si>
  <si>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</si>
  <si>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</si>
  <si>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</si>
  <si>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</si>
  <si>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</si>
  <si>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</si>
  <si>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</si>
  <si>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</si>
  <si>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</si>
  <si>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</si>
  <si>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</si>
  <si>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</si>
  <si>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</si>
  <si>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</si>
  <si>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</si>
  <si>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</si>
  <si>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</si>
  <si>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</si>
  <si>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</si>
  <si>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</si>
  <si>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</si>
  <si>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</si>
  <si>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</si>
  <si>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</si>
  <si>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</si>
  <si>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</si>
  <si>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</si>
  <si>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</si>
  <si>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</si>
  <si>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</si>
  <si>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</si>
  <si>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</si>
  <si>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</si>
  <si>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</si>
  <si>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</si>
  <si>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</si>
  <si>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</si>
  <si>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</si>
  <si>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</si>
  <si>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</si>
  <si>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</si>
  <si>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</si>
  <si>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</si>
  <si>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</si>
  <si>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</si>
  <si>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</si>
  <si>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</si>
  <si>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</si>
  <si>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</si>
  <si>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</si>
  <si>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</si>
  <si>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</si>
  <si>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</si>
  <si>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</si>
  <si>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</si>
  <si>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</si>
  <si>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</si>
  <si>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</si>
  <si>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</si>
  <si>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</si>
  <si>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</si>
  <si>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</si>
  <si>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</si>
  <si>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</si>
  <si>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</si>
  <si>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</si>
  <si>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</si>
  <si>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</si>
  <si>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</si>
  <si>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</si>
  <si>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</si>
  <si>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</si>
  <si>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</si>
  <si>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</si>
  <si>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</si>
  <si>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</si>
  <si>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</si>
  <si>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</si>
  <si>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</si>
  <si>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</si>
  <si>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</si>
  <si>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</si>
  <si>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</si>
  <si>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</si>
  <si>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</si>
  <si>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</si>
  <si>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</si>
  <si>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</si>
  <si>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</si>
  <si>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</si>
  <si>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</si>
  <si>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</si>
  <si>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</si>
  <si>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</si>
  <si>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</si>
  <si>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</si>
  <si>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</si>
  <si>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</si>
  <si>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</si>
  <si>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</si>
  <si>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</si>
  <si>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</si>
  <si>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</si>
  <si>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</si>
  <si>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</si>
  <si>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</si>
  <si>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</si>
  <si>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</si>
  <si>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</si>
  <si>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</si>
  <si>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</si>
  <si>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</si>
  <si>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</si>
  <si>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</si>
  <si>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</si>
  <si>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</si>
  <si>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</si>
  <si>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</si>
  <si>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</si>
  <si>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</si>
  <si>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</si>
  <si>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</si>
  <si>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</si>
  <si>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</si>
  <si>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</si>
  <si>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</si>
  <si>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</si>
  <si>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</si>
  <si>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</si>
  <si>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</si>
  <si>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</si>
  <si>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</si>
  <si>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</si>
  <si>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</si>
  <si>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</si>
  <si>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</si>
  <si>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</si>
  <si>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</si>
  <si>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</si>
  <si>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</si>
  <si>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</si>
  <si>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</si>
  <si>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</si>
  <si>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</si>
  <si>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</si>
  <si>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</si>
  <si>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</si>
  <si>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</si>
  <si>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</si>
  <si>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</si>
  <si>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</si>
  <si>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</si>
  <si>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</si>
  <si>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</si>
  <si>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</si>
  <si>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</si>
  <si>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</si>
  <si>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</si>
  <si>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</si>
  <si>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</si>
  <si>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</si>
  <si>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</si>
  <si>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</si>
  <si>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</si>
  <si>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</si>
  <si>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</si>
  <si>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</si>
  <si>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</si>
  <si>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</si>
  <si>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</si>
  <si>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</si>
  <si>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</si>
  <si>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</si>
  <si>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</si>
  <si>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</si>
  <si>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</si>
  <si>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</si>
  <si>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</si>
  <si>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</si>
  <si>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</si>
  <si>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</si>
  <si>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</si>
  <si>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</si>
  <si>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</si>
  <si>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</si>
  <si>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</si>
  <si>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</si>
  <si>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</si>
  <si>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</si>
  <si>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</si>
  <si>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</si>
  <si>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</si>
  <si>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</si>
  <si>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</si>
  <si>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</si>
  <si>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</si>
  <si>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</si>
  <si>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</si>
  <si>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</si>
  <si>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</si>
  <si>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</si>
  <si>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</si>
  <si>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</si>
  <si>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</si>
  <si>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</si>
  <si>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</si>
  <si>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</si>
  <si>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</si>
  <si>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</si>
  <si>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</si>
  <si>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</si>
  <si>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</si>
  <si>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</si>
  <si>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</si>
  <si>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</si>
  <si>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</si>
  <si>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</si>
  <si>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</si>
  <si>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</si>
  <si>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</si>
  <si>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</si>
  <si>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</si>
  <si>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</si>
  <si>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</si>
  <si>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</si>
  <si>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</si>
  <si>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</si>
  <si>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</si>
  <si>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</si>
  <si>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</si>
  <si>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</si>
  <si>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</si>
  <si>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</si>
  <si>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</si>
  <si>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</si>
  <si>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</si>
  <si>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</si>
  <si>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</si>
  <si>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</si>
  <si>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</si>
  <si>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</si>
  <si>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</si>
  <si>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</si>
  <si>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</si>
  <si>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</si>
  <si>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</si>
  <si>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</si>
  <si>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</si>
  <si>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</si>
  <si>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</si>
  <si>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</si>
  <si>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</si>
  <si>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</si>
  <si>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</si>
  <si>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</si>
  <si>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</si>
  <si>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</si>
  <si>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</si>
  <si>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</si>
  <si>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</si>
  <si>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</si>
  <si>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</si>
  <si>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</si>
  <si>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</si>
  <si>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</si>
  <si>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</si>
  <si>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</si>
  <si>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</si>
  <si>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</si>
  <si>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</si>
  <si>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</si>
  <si>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</si>
  <si>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</si>
  <si>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</si>
  <si>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</si>
  <si>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</si>
  <si>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</si>
  <si>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</si>
  <si>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</si>
  <si>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</si>
  <si>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</si>
  <si>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</si>
  <si>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</si>
  <si>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</si>
  <si>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</si>
  <si>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</si>
  <si>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</si>
  <si>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</si>
  <si>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</si>
  <si>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</si>
  <si>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</si>
  <si>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</si>
  <si>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</si>
  <si>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</si>
  <si>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</si>
  <si>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</si>
  <si>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</si>
  <si>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</si>
  <si>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</si>
  <si>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</si>
  <si>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</si>
  <si>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</si>
  <si>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</si>
  <si>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</si>
  <si>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</si>
  <si>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</si>
  <si>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</si>
  <si>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</si>
  <si>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</si>
  <si>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</si>
  <si>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</si>
  <si>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</si>
  <si>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</si>
  <si>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</si>
  <si>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</si>
  <si>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</si>
  <si>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</si>
  <si>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</si>
  <si>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</si>
  <si>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</si>
  <si>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</si>
  <si>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</si>
  <si>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</si>
  <si>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</si>
  <si>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</si>
  <si>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</si>
  <si>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</si>
  <si>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</si>
  <si>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</si>
  <si>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</si>
  <si>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</si>
  <si>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</si>
  <si>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</si>
  <si>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</si>
  <si>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</si>
  <si>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</si>
  <si>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</si>
  <si>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</si>
  <si>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</si>
  <si>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</si>
  <si>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</si>
  <si>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</si>
  <si>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</si>
  <si>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</si>
  <si>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</si>
  <si>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</si>
  <si>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</si>
  <si>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</si>
  <si>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</si>
  <si>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</si>
  <si>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</si>
  <si>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</si>
  <si>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</si>
  <si>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</si>
  <si>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</si>
  <si>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</si>
  <si>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</si>
  <si>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</si>
  <si>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</si>
  <si>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</si>
  <si>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</si>
  <si>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</si>
  <si>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</si>
  <si>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</si>
  <si>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</si>
  <si>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</si>
  <si>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</si>
  <si>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</si>
  <si>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</si>
  <si>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</si>
  <si>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</si>
  <si>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</si>
  <si>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</si>
  <si>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</si>
  <si>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</si>
  <si>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</si>
  <si>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</si>
  <si>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</si>
  <si>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</si>
  <si>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</si>
  <si>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</si>
  <si>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</si>
  <si>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</si>
  <si>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</si>
  <si>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</si>
  <si>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</si>
  <si>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</si>
  <si>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</si>
  <si>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</si>
  <si>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</si>
  <si>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</si>
  <si>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</si>
  <si>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</si>
  <si>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</si>
  <si>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</si>
  <si>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</si>
  <si>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</si>
  <si>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</si>
  <si>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</si>
  <si>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</si>
  <si>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</si>
  <si>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</si>
  <si>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</si>
  <si>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</si>
  <si>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</si>
  <si>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</si>
  <si>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</si>
  <si>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</si>
  <si>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</si>
  <si>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</si>
  <si>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</si>
  <si>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</si>
  <si>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</si>
  <si>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</si>
  <si>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</si>
  <si>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</si>
  <si>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</si>
  <si>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</si>
  <si>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</si>
  <si>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</si>
  <si>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</si>
  <si>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</si>
  <si>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</si>
  <si>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</si>
  <si>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</si>
  <si>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</si>
  <si>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</si>
  <si>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</si>
  <si>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</si>
  <si>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</si>
  <si>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</si>
  <si>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</si>
  <si>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</si>
  <si>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</si>
  <si>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</si>
  <si>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</si>
  <si>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</si>
  <si>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</si>
  <si>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</si>
  <si>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</si>
  <si>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</si>
  <si>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</si>
  <si>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</si>
  <si>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</si>
  <si>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</si>
  <si>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</si>
  <si>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</si>
  <si>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</si>
  <si>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</si>
  <si>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</si>
  <si>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</si>
  <si>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</si>
  <si>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</si>
  <si>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</si>
  <si>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</si>
  <si>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</si>
  <si>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</si>
  <si>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</si>
  <si>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</si>
  <si>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</si>
  <si>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</si>
  <si>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</si>
  <si>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</si>
  <si>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</si>
  <si>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</si>
  <si>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</si>
  <si>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</si>
  <si>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</si>
  <si>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</si>
  <si>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</si>
  <si>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</si>
  <si>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</si>
  <si>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</si>
  <si>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</si>
  <si>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</si>
  <si>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</si>
  <si>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</si>
  <si>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</si>
  <si>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</si>
  <si>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</si>
  <si>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</si>
  <si>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</si>
  <si>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</si>
  <si>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</si>
  <si>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</si>
  <si>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</si>
  <si>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</si>
  <si>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</si>
  <si>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</si>
  <si>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</si>
  <si>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</si>
  <si>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</si>
  <si>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</si>
  <si>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</si>
  <si>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</si>
  <si>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</si>
  <si>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</si>
  <si>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</si>
  <si>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</si>
  <si>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</si>
  <si>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</si>
  <si>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</si>
  <si>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</si>
  <si>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</si>
  <si>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</si>
  <si>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</si>
  <si>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</si>
  <si>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</si>
  <si>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</si>
  <si>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</si>
  <si>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</si>
  <si>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</si>
  <si>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</si>
  <si>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</si>
  <si>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</si>
  <si>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</si>
  <si>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</si>
  <si>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</si>
  <si>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</si>
  <si>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</si>
  <si>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</si>
  <si>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</si>
  <si>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</si>
  <si>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</si>
  <si>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</si>
  <si>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</si>
  <si>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</si>
  <si>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</si>
  <si>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</si>
  <si>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</si>
  <si>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</si>
  <si>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</si>
  <si>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</si>
  <si>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</si>
  <si>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</si>
  <si>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</si>
  <si>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</si>
  <si>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</si>
  <si>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</si>
  <si>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</si>
  <si>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</si>
  <si>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</si>
  <si>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</si>
  <si>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</si>
  <si>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</si>
  <si>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</si>
  <si>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</si>
  <si>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</si>
  <si>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</si>
  <si>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</si>
  <si>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</si>
  <si>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</si>
  <si>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</si>
  <si>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</si>
  <si>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</si>
  <si>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</si>
  <si>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</si>
  <si>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</si>
  <si>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</si>
  <si>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</si>
  <si>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</si>
  <si>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</si>
  <si>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</si>
  <si>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</si>
  <si>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</si>
  <si>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</si>
  <si>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</si>
  <si>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</si>
  <si>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</si>
  <si>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</si>
  <si>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</si>
  <si>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</si>
  <si>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</si>
  <si>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</si>
  <si>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</si>
  <si>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</si>
  <si>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</si>
  <si>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</si>
  <si>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</si>
  <si>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</si>
  <si>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</si>
  <si>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</si>
  <si>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</si>
  <si>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</si>
  <si>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</si>
  <si>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</si>
  <si>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</si>
  <si>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</si>
  <si>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</si>
  <si>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</si>
  <si>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</si>
  <si>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</si>
  <si>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</si>
  <si>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</si>
  <si>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</si>
  <si>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</si>
  <si>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</si>
  <si>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</si>
  <si>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</si>
  <si>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</si>
  <si>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</si>
  <si>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</si>
  <si>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</si>
  <si>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</si>
  <si>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</si>
  <si>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</si>
  <si>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</si>
  <si>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</si>
  <si>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</si>
  <si>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</si>
  <si>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</si>
  <si>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</si>
  <si>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</si>
  <si>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</si>
  <si>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</si>
  <si>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</si>
  <si>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</si>
  <si>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</si>
  <si>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</si>
  <si>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</si>
  <si>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</si>
  <si>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</si>
  <si>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</si>
  <si>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</si>
  <si>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</si>
  <si>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</si>
  <si>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</si>
  <si>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</si>
  <si>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</si>
  <si>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</si>
  <si>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</si>
  <si>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</si>
  <si>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</si>
  <si>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</si>
  <si>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</si>
  <si>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</si>
  <si>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</si>
  <si>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</si>
  <si>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</si>
  <si>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</si>
  <si>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</si>
  <si>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</si>
  <si>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</si>
  <si>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</si>
  <si>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</si>
  <si>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</si>
  <si>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</si>
  <si>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</si>
  <si>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</si>
  <si>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</si>
  <si>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</si>
  <si>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</si>
  <si>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</si>
  <si>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</si>
  <si>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</si>
  <si>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</si>
  <si>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</si>
  <si>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</si>
  <si>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</si>
  <si>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</si>
  <si>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</si>
  <si>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</si>
  <si>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</si>
  <si>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</si>
  <si>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</si>
  <si>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</si>
  <si>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</si>
  <si>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</si>
  <si>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</si>
  <si>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</si>
  <si>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</si>
  <si>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</si>
  <si>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</si>
  <si>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</si>
  <si>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</si>
  <si>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</si>
  <si>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</si>
  <si>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</si>
  <si>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</si>
  <si>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</si>
  <si>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</si>
  <si>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</si>
  <si>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</si>
  <si>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</si>
  <si>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</si>
  <si>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</si>
  <si>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</si>
  <si>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</si>
  <si>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</si>
  <si>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</si>
  <si>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</si>
  <si>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</si>
  <si>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</si>
  <si>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</si>
  <si>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</si>
  <si>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</si>
  <si>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</si>
  <si>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</si>
  <si>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</si>
  <si>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</si>
  <si>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</si>
  <si>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</si>
  <si>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</si>
  <si>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</si>
  <si>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</si>
  <si>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</si>
  <si>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</si>
  <si>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</si>
  <si>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</si>
  <si>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</si>
  <si>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</si>
  <si>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</si>
  <si>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</si>
  <si>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</si>
  <si>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</si>
  <si>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</si>
  <si>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</si>
  <si>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</si>
  <si>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</si>
  <si>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</si>
  <si>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</si>
  <si>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</si>
  <si>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</si>
  <si>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</si>
  <si>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</si>
  <si>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</si>
  <si>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</si>
  <si>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</si>
  <si>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</si>
  <si>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</si>
  <si>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</si>
  <si>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</si>
  <si>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</si>
  <si>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</si>
  <si>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</si>
  <si>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</si>
  <si>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</si>
  <si>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</si>
  <si>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</si>
  <si>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</si>
  <si>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</si>
  <si>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</si>
  <si>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</si>
  <si>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</si>
  <si>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</si>
  <si>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</si>
  <si>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</si>
  <si>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</si>
  <si>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</si>
  <si>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</si>
  <si>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</si>
  <si>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</si>
  <si>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</si>
  <si>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</si>
  <si>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</si>
  <si>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</si>
  <si>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</si>
  <si>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</si>
  <si>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</si>
  <si>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</si>
  <si>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</si>
  <si>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</si>
  <si>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</si>
  <si>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</si>
  <si>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</si>
  <si>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</si>
  <si>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</si>
  <si>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</si>
  <si>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</si>
  <si>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</si>
  <si>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</si>
  <si>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</si>
  <si>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</si>
  <si>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</si>
  <si>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</si>
  <si>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</si>
  <si>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</si>
  <si>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</si>
  <si>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</si>
  <si>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</si>
  <si>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</si>
  <si>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</si>
  <si>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</si>
  <si>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</si>
  <si>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</si>
  <si>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</si>
  <si>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</si>
  <si>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</si>
  <si>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</si>
  <si>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</si>
  <si>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</si>
  <si>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</si>
  <si>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</si>
  <si>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</si>
  <si>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</si>
  <si>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</si>
  <si>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</si>
  <si>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</si>
  <si>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</si>
  <si>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</si>
  <si>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</si>
  <si>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</si>
  <si>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</si>
  <si>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</si>
  <si>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</si>
  <si>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</si>
  <si>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</si>
  <si>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</si>
  <si>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</si>
  <si>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</si>
  <si>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</si>
  <si>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</si>
  <si>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</si>
  <si>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</si>
  <si>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</si>
  <si>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</si>
  <si>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</si>
  <si>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</si>
  <si>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</si>
  <si>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</si>
  <si>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</si>
  <si>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</si>
  <si>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</si>
  <si>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</si>
  <si>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</si>
  <si>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</si>
  <si>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</si>
  <si>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</si>
  <si>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</si>
  <si>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</si>
  <si>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</si>
  <si>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</si>
  <si>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</si>
  <si>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</si>
  <si>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</si>
  <si>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</si>
  <si>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</si>
  <si>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</si>
  <si>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</si>
  <si>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</si>
  <si>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</si>
  <si>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</si>
  <si>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</si>
  <si>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</si>
  <si>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</si>
  <si>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</si>
  <si>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</si>
  <si>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</si>
  <si>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</si>
  <si>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</si>
  <si>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</si>
  <si>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</si>
  <si>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</si>
  <si>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</si>
  <si>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</si>
  <si>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</si>
  <si>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</si>
  <si>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</si>
  <si>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</si>
  <si>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</si>
  <si>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</si>
  <si>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</si>
  <si>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</si>
  <si>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</si>
  <si>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</si>
  <si>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</si>
  <si>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</si>
  <si>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</si>
  <si>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</si>
  <si>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</si>
  <si>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</si>
  <si>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</si>
  <si>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</si>
  <si>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</si>
  <si>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</si>
  <si>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</si>
  <si>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</si>
  <si>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</si>
  <si>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</si>
  <si>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</si>
  <si>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</si>
  <si>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</si>
  <si>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</si>
  <si>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</si>
  <si>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</si>
  <si>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</si>
  <si>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</si>
  <si>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</si>
  <si>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</si>
  <si>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</si>
  <si>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</si>
  <si>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</si>
  <si>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</si>
  <si>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</si>
  <si>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</si>
  <si>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</si>
  <si>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</si>
  <si>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</si>
  <si>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</si>
  <si>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</si>
  <si>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</si>
  <si>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</si>
  <si>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</si>
  <si>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</si>
  <si>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</si>
  <si>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</si>
  <si>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</si>
  <si>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</si>
  <si>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</si>
  <si>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</si>
  <si>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</si>
  <si>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</si>
  <si>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</si>
  <si>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</si>
  <si>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</si>
  <si>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</si>
  <si>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</si>
  <si>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</si>
  <si>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</si>
  <si>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</si>
  <si>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</si>
  <si>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</si>
  <si>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</si>
  <si>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</si>
  <si>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</si>
  <si>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</si>
  <si>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</si>
  <si>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</si>
  <si>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</si>
  <si>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</si>
  <si>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</si>
  <si>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</si>
  <si>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</si>
  <si>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</si>
  <si>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</si>
  <si>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</si>
  <si>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</si>
  <si>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</si>
  <si>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</si>
  <si>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</si>
  <si>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</si>
  <si>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</si>
  <si>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</si>
  <si>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</si>
  <si>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</si>
  <si>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</si>
  <si>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</si>
  <si>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</si>
  <si>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</si>
  <si>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</si>
  <si>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</si>
  <si>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</si>
  <si>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</si>
  <si>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</si>
  <si>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</si>
  <si>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</si>
  <si>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</si>
  <si>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</si>
  <si>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</si>
  <si>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</si>
  <si>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</si>
  <si>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</si>
  <si>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</si>
  <si>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</si>
  <si>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</si>
  <si>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</si>
  <si>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</si>
  <si>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</si>
  <si>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</si>
  <si>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</si>
  <si>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</si>
  <si>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</si>
  <si>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</si>
  <si>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</si>
  <si>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</si>
  <si>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</si>
  <si>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</si>
  <si>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</si>
  <si>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</si>
  <si>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</si>
  <si>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</si>
  <si>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</si>
  <si>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</si>
  <si>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</si>
  <si>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</si>
  <si>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</si>
  <si>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</si>
  <si>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</si>
  <si>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</si>
  <si>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</si>
  <si>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</si>
  <si>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</si>
  <si>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</si>
  <si>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</si>
  <si>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</si>
  <si>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</si>
  <si>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</si>
  <si>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</si>
  <si>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</si>
  <si>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</si>
  <si>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</si>
  <si>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</si>
  <si>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</si>
  <si>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</si>
  <si>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</si>
  <si>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</si>
  <si>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</si>
  <si>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</si>
  <si>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</si>
  <si>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</si>
  <si>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</si>
  <si>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</si>
  <si>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</si>
  <si>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</si>
  <si>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</si>
  <si>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</si>
  <si>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</si>
  <si>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</si>
  <si>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</si>
  <si>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</si>
  <si>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</si>
  <si>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</si>
  <si>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</si>
  <si>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</si>
  <si>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</si>
  <si>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</si>
  <si>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</si>
  <si>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</si>
  <si>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</si>
  <si>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</si>
  <si>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</si>
  <si>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</si>
  <si>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</si>
  <si>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</si>
  <si>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</si>
  <si>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</si>
  <si>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</si>
  <si>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</si>
  <si>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</si>
  <si>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</si>
  <si>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</si>
  <si>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</si>
  <si>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</si>
  <si>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</si>
  <si>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</si>
  <si>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</si>
  <si>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</si>
  <si>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</si>
  <si>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</si>
  <si>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</si>
  <si>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</si>
  <si>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</si>
  <si>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</si>
  <si>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</si>
  <si>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</si>
  <si>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</si>
  <si>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</si>
  <si>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</si>
  <si>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</si>
  <si>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</si>
  <si>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</si>
  <si>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</si>
  <si>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</si>
  <si>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</si>
  <si>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</si>
  <si>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</si>
  <si>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</si>
  <si>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</si>
  <si>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</si>
  <si>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</si>
  <si>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</si>
  <si>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</si>
  <si>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</si>
  <si>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</si>
  <si>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</si>
  <si>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</si>
  <si>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</si>
  <si>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</si>
  <si>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</si>
  <si>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</si>
  <si>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</si>
  <si>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</si>
  <si>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</si>
  <si>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</si>
  <si>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</si>
  <si>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</si>
  <si>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</si>
  <si>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</si>
  <si>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</si>
  <si>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</si>
  <si>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</si>
  <si>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</si>
  <si>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</si>
  <si>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</si>
  <si>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</si>
  <si>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</si>
  <si>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</si>
  <si>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</si>
  <si>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</si>
  <si>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</si>
  <si>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</si>
  <si>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</si>
  <si>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</si>
  <si>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</si>
  <si>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</si>
  <si>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</si>
  <si>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</si>
  <si>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</si>
  <si>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</si>
  <si>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</si>
  <si>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</si>
  <si>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</si>
  <si>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</si>
  <si>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</si>
  <si>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</si>
  <si>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</si>
  <si>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</si>
  <si>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</si>
  <si>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</si>
  <si>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</si>
  <si>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</si>
  <si>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</si>
  <si>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</si>
  <si>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</si>
  <si>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</si>
  <si>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</si>
  <si>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</si>
  <si>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</si>
  <si>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</si>
  <si>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</si>
  <si>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</si>
  <si>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</si>
  <si>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</si>
  <si>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</si>
  <si>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</si>
  <si>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</si>
  <si>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</si>
  <si>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</si>
  <si>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</si>
  <si>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</si>
  <si>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</si>
  <si>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</si>
  <si>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</si>
  <si>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</si>
  <si>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</si>
  <si>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</si>
  <si>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</si>
  <si>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</si>
  <si>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</si>
  <si>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</si>
  <si>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</si>
  <si>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</si>
  <si>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</si>
  <si>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</si>
  <si>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</si>
  <si>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</si>
  <si>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</si>
  <si>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</si>
  <si>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</si>
  <si>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</si>
  <si>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</si>
  <si>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</si>
  <si>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</si>
  <si>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</si>
  <si>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</si>
  <si>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</si>
  <si>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</si>
  <si>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</si>
  <si>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</si>
  <si>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</si>
  <si>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</si>
  <si>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</si>
  <si>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</si>
  <si>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</si>
  <si>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</si>
  <si>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</si>
  <si>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</si>
  <si>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</si>
  <si>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</si>
  <si>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</si>
  <si>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</si>
  <si>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</si>
  <si>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</si>
  <si>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</si>
  <si>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</si>
  <si>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</si>
  <si>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</si>
  <si>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</si>
  <si>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</si>
  <si>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</si>
  <si>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</si>
  <si>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</si>
  <si>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</si>
  <si>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</si>
  <si>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</si>
  <si>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</si>
  <si>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</si>
  <si>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</si>
  <si>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</si>
  <si>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</si>
  <si>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</si>
  <si>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</si>
  <si>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</si>
  <si>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</si>
  <si>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</si>
  <si>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</si>
  <si>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</si>
  <si>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</si>
  <si>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</si>
  <si>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</si>
  <si>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</si>
  <si>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</si>
  <si>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</si>
  <si>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</si>
  <si>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</si>
  <si>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</si>
  <si>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</si>
  <si>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</si>
  <si>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</si>
  <si>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</si>
  <si>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</si>
  <si>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</si>
  <si>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</si>
  <si>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</si>
  <si>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</si>
  <si>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</si>
  <si>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</si>
  <si>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</si>
  <si>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</si>
  <si>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</si>
  <si>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</si>
  <si>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</si>
  <si>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</si>
  <si>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</si>
  <si>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</si>
  <si>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</si>
  <si>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</si>
  <si>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</si>
  <si>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</si>
  <si>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</si>
  <si>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</si>
  <si>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</si>
  <si>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</si>
  <si>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</si>
  <si>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</si>
  <si>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</si>
  <si>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</si>
  <si>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</si>
  <si>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</si>
  <si>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</si>
  <si>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</si>
  <si>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</si>
  <si>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</si>
  <si>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</si>
  <si>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</si>
  <si>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</si>
  <si>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</si>
  <si>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</si>
  <si>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</si>
  <si>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</si>
  <si>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</si>
  <si>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</si>
  <si>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</si>
  <si>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</si>
  <si>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</si>
  <si>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</si>
  <si>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</si>
  <si>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</si>
  <si>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</si>
  <si>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</si>
  <si>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</si>
  <si>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</si>
  <si>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</si>
  <si>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</si>
  <si>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</si>
  <si>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</si>
  <si>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</si>
  <si>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</si>
  <si>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</si>
  <si>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</si>
  <si>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</si>
  <si>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</si>
  <si>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</si>
  <si>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</si>
  <si>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</si>
  <si>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</si>
  <si>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</si>
  <si>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</si>
  <si>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</si>
  <si>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</si>
  <si>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</si>
  <si>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</si>
  <si>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</si>
  <si>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</si>
  <si>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</si>
  <si>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</si>
  <si>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</si>
  <si>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</si>
  <si>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</si>
  <si>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</si>
  <si>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</si>
  <si>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</si>
  <si>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</si>
  <si>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</si>
  <si>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</si>
  <si>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</si>
  <si>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</si>
  <si>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</si>
  <si>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</si>
  <si>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</si>
  <si>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</si>
  <si>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</si>
  <si>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</si>
  <si>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</si>
  <si>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</si>
  <si>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</si>
  <si>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</si>
  <si>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</si>
  <si>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</si>
  <si>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</si>
  <si>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</si>
  <si>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</si>
  <si>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</si>
  <si>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</si>
  <si>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</si>
  <si>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</si>
  <si>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</si>
  <si>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</si>
  <si>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</si>
  <si>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</si>
  <si>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</si>
  <si>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</si>
  <si>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</si>
  <si>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</si>
  <si>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</si>
  <si>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</si>
  <si>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</si>
  <si>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</si>
  <si>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</si>
  <si>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</si>
  <si>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</si>
  <si>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</si>
  <si>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</si>
  <si>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</si>
  <si>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</si>
  <si>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</si>
  <si>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</si>
  <si>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</si>
  <si>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</si>
  <si>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</si>
  <si>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</si>
  <si>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</si>
  <si>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</si>
  <si>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</si>
  <si>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</si>
  <si>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</si>
  <si>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</si>
  <si>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</si>
  <si>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</si>
  <si>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</si>
  <si>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</si>
  <si>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</si>
  <si>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</si>
  <si>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</si>
  <si>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</si>
  <si>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</si>
  <si>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</si>
  <si>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</si>
  <si>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</si>
  <si>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</si>
  <si>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</si>
  <si>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</si>
  <si>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</si>
  <si>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</si>
  <si>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</si>
  <si>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</si>
  <si>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</si>
  <si>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</si>
  <si>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</si>
  <si>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</si>
  <si>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</si>
  <si>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</si>
  <si>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</si>
  <si>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</si>
  <si>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</si>
  <si>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</si>
  <si>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</si>
  <si>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</si>
  <si>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</si>
  <si>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</si>
  <si>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</si>
  <si>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</si>
  <si>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</si>
  <si>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</si>
  <si>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</si>
  <si>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</si>
  <si>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</si>
  <si>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</si>
  <si>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</si>
  <si>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</si>
  <si>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</si>
  <si>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</si>
  <si>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</si>
  <si>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</si>
  <si>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</si>
  <si>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</si>
  <si>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</si>
  <si>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</si>
  <si>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PCM-20251010-00000439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</si>
  <si>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</si>
  <si>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</si>
  <si>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</si>
  <si>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</si>
  <si>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</si>
  <si>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</si>
  <si>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</si>
  <si>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</si>
  <si>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</si>
  <si>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</si>
  <si>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</si>
  <si>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</si>
  <si>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</si>
  <si>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</si>
  <si>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</si>
  <si>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</si>
  <si>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</si>
  <si>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</si>
  <si>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</si>
  <si>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</si>
  <si>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</si>
  <si>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</si>
  <si>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</si>
  <si>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</si>
  <si>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</si>
  <si>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</si>
  <si>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</si>
  <si>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</si>
  <si>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</si>
  <si>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</si>
  <si>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</si>
  <si>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</si>
  <si>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</si>
  <si>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</si>
  <si>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</si>
  <si>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</si>
  <si>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</si>
  <si>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</si>
  <si>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</si>
  <si>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</si>
  <si>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</si>
  <si>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</si>
  <si>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</si>
  <si>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</si>
  <si>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</si>
  <si>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</si>
  <si>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</si>
  <si>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</si>
  <si>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</si>
  <si>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</si>
  <si>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</si>
  <si>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</si>
  <si>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</si>
  <si>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</si>
  <si>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</si>
  <si>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</si>
  <si>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</si>
  <si>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</si>
  <si>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</si>
  <si>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</si>
  <si>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</si>
  <si>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</si>
  <si>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</si>
  <si>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</si>
  <si>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</si>
  <si>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</si>
  <si>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</si>
  <si>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</si>
  <si>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</si>
  <si>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</si>
  <si>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</si>
  <si>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</si>
  <si>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</si>
  <si>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</si>
  <si>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</si>
  <si>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</si>
  <si>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</si>
  <si>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</si>
  <si>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</si>
  <si>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</si>
  <si>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</si>
  <si>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</si>
  <si>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</si>
  <si>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</si>
  <si>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</si>
  <si>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</si>
  <si>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</si>
  <si>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</si>
  <si>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</si>
  <si>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</si>
  <si>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ETA 40 min</t>
  </si>
  <si>
    <t xml:space="preserve"> PCM-20250215-00000830 </t>
  </si>
  <si>
    <t>LTE site still down and  site located in aramco area access issue need special permission</t>
  </si>
  <si>
    <t xml:space="preserve"> PCM-20251009-00001188 </t>
  </si>
  <si>
    <t xml:space="preserve">access road issue </t>
  </si>
  <si>
    <t>JZMA2029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</si>
  <si>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</si>
  <si>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</si>
  <si>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</si>
  <si>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</si>
  <si>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</si>
  <si>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</si>
  <si>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</si>
  <si>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</si>
  <si>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</si>
  <si>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</si>
  <si>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</si>
  <si>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</si>
  <si>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</si>
  <si>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</si>
  <si>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PCM-20251010-00000312</t>
  </si>
  <si>
    <t xml:space="preserve">downa gain since 10/10/2025 8:38 // 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</si>
</sst>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4" sqref="A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277.44420324073872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7</v>
      </c>
      <c r="D3" s="142" t="s">
        <v>19172</v>
      </c>
      <c r="E3" s="143" t="s">
        <v>38964</v>
      </c>
      <c r="F3" s="165">
        <v>45940.363078703704</v>
      </c>
      <c r="G3" s="164">
        <f ca="1">IFERROR(NOW()-F3,"")</f>
        <v>2.9550231483881362E-2</v>
      </c>
      <c r="H3" s="144">
        <v>45940.344444444447</v>
      </c>
      <c r="I3" s="142" t="str">
        <f>IFERROR(VLOOKUP(D3,DB!A:F,6,0),"")</f>
        <v>SCECO</v>
      </c>
      <c r="J3" s="65" t="str">
        <f>IFERROR(VLOOKUP(D3,DB!A:G,7,0),"")</f>
        <v>Vandalized+No BB Design</v>
      </c>
      <c r="K3" s="146" t="s">
        <v>38967</v>
      </c>
      <c r="L3" s="147" t="str">
        <f>IFERROR(VLOOKUP(D3,DB!A:I,9,0),"")</f>
        <v>Latis</v>
      </c>
      <c r="M3" s="70"/>
      <c r="N3" s="70"/>
      <c r="O3" s="70"/>
    </row>
    <row r="4" spans="1:15" ht="15" customHeight="1">
      <c r="A4" s="141"/>
      <c r="B4" s="142" t="str">
        <f>IFERROR(VLOOKUP(D4,DB!A:K,11,0),"")</f>
        <v/>
      </c>
      <c r="C4" s="142"/>
      <c r="D4" s="142"/>
      <c r="E4" s="143"/>
      <c r="F4" s="165"/>
      <c r="G4" s="164">
        <f ca="1">IFERROR(NOW()-F4,"")</f>
        <v>45940.392628935188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45940.392628935188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45940.392628935188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45940.392628935188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45940.392628935188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45940.392628935188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45940.392628935188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45940.392628935188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45940.392628935188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45940.392628935188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45940.392628935188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45940.392628935188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45940.392628935188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45940.392628935188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45940.392628935188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45940.392628935188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45940.392628935188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45940.392628935188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45940.392628935188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45940.392628935188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45940.392628935188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45940.392628935188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45940.392628935188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45940.392628935188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45940.392628935188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45940.392628935188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45940.392628935188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45940.392628935188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45940.392628935188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45940.392628935188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45940.392628935188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45940.392628935188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45940.392628935188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45940.392628935188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45940.392628935188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45940.392628935188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45940.392628935188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45940.392628935188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45940.392628935188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45940.392628935188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45940.392628935188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45940.392628935188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45940.392628935188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45940.392628935188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45940.392628935188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45940.392628935188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45940.392628935188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45940.392628935188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45940.392628935188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45940.392628935188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45940.392628935188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45940.392628935188</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6243AC9C-16C9-467B-8514-C0084E9A0FD5}"/>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133.66554583333345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115.39279120370338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0.3460087962957914</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45940.392629166665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45940.392629166665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45940.392629166665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45940.392629166665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45940.392629166665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45940.392629166665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45940.392629166665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45940.392629166665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45940.392629166665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45940.392629166665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45940.392629166665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45940.392629166665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45940.392629166665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45940.392629166665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45940.392629166665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45940.392629166665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45940.392629166665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45940.392629166665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45940.392629166665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45940.392629166665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45940.392629166665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45940.392629166665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45940.392629166665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45940.392629166665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45940.392629166665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45940.392629166665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45940.392629166665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45940.392629166665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45940.392629166665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45940.392629166665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45940.392629166665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45940.392629166665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45940.392629166665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45940.392629166665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45940.392629166665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45940.392629166665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45940.392629166665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45940.392629166665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45940.392629166665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45940.392629166665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45940.392629166665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45940.392629166665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45940.392629166665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45940.392629166665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45940.392629166665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45940.392629166665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45940.392629166665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45940.392629166665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45940.392629166665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45940.392629166665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45940.392629166665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45940.392629166665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45940.392629166665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45940.392629166665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45940.392629166665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45940.392629166665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45940.392629166665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45940.392629166665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45940.392629166665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45940.392629166665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45940.392629166665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45940.392629166665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45940.392629166665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45940.392629166665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45940.392629166665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45940.392629166665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45940.392629166665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45940.392629166665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45940.392629166665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45940.392629166665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45940.392629166665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45940.392629166665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45940.392629166665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45940.392629166665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45940.392629166665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45940.392629166665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45940.392629166665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45940.392629166665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45940.392629166665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45940.392629166665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45940.392629166665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45940.392629166665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45940.392629166665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45940.392629166665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45940.392629166665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45940.392629166665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45940.392629166665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45940.392629166665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45940.392629166665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45940.392629166665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45940.392629166665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45940.392629166665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45940.392629166665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45940.392629166665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45940.392629166665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45940.392629166665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45940.392629166665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45940.392629166665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45940.392629166665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45940.392629166665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45940.392629166665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45940.392629166665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45940.392629166665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45940.392629166665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45940.392629166665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45940.392629166665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45940.392629166665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45940.392629166665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45940.392629166665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45940.392629166665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45940.392629166665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45940.392629166665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45940.392629166665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45940.392629166665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45940.392629166665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45940.392629166665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45940.392629166665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45940.392629166665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45940.392629166665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45940.392629166665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45940.392629166665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45940.392629166665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45940.392629166665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45940.392629166665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45940.392629166665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45940.392629166665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45940.392629166665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45940.392629166665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45940.392629166665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45940.392629166665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45940.392629166665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45940.392629166665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45940.392629166665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45940.392629166665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45940.392629166665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45940.392629166665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45940.392629166665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45940.392629166665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45940.392629166665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45940.392629166665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45940.392629166665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45940.392629166665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45940.392629166665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45940.392629166665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45940.392629166665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45940.392629166665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45940.392629166665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45940.392629166665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45940.392629166665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45940.392629166665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45940.392629166665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45940.392629166665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45940.392629166665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45940.392629166665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45940.392629166665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45940.392629166665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45940.392629166665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45940.392629166665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45940.392629166665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45940.392629166665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45940.392629166665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45940.392629166665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45940.392629166665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45940.392629166665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45940.392629166665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45940.392629166665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45940.392629166665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45940.392629166665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45940.392629166665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45940.392629166665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45940.392629166665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45940.392629166665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45940.392629166665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45940.392629166665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45940.392629166665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45940.392629166665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45940.392629166665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45940.392629166665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39056</v>
      </c>
      <c r="B2" s="67" t="str">
        <f>IFERROR(VLOOKUP(D2,DB!A:K,11,0),"")</f>
        <v>R3</v>
      </c>
      <c r="C2" s="18">
        <v>1</v>
      </c>
      <c r="D2" s="18" t="s">
        <v>17423</v>
      </c>
      <c r="E2" s="18" t="s">
        <v>38964</v>
      </c>
      <c r="F2" s="22">
        <v>45940.337037037039</v>
      </c>
      <c r="G2" s="21">
        <f t="shared" ref="G2:G25" ca="1" si="0">IFERROR(NOW()-F2,"-")</f>
        <v>5.5592129625438247E-2</v>
      </c>
      <c r="H2" s="22">
        <v>45940.332048611112</v>
      </c>
      <c r="I2" s="19" t="str">
        <f>IFERROR(VLOOKUP(D2,DB!A:F,6,0),"")</f>
        <v>SCECO</v>
      </c>
      <c r="J2" s="18" t="str">
        <f>IFERROR(VLOOKUP(D2,DB!A:G,7,0),"")</f>
        <v>Dead</v>
      </c>
      <c r="K2" s="50" t="s">
        <v>39057</v>
      </c>
      <c r="L2" s="23" t="str">
        <f>IFERROR(VLOOKUP(D2,DB!A:I,9,0),"")</f>
        <v>Latis</v>
      </c>
    </row>
    <row r="3" spans="1:13" ht="15" customHeight="1">
      <c r="A3" s="19"/>
      <c r="B3" s="67" t="str">
        <f>IFERROR(VLOOKUP(D3,DB!A:K,11,0),"")</f>
        <v/>
      </c>
      <c r="C3" s="18"/>
      <c r="D3" s="18"/>
      <c r="E3" s="18"/>
      <c r="F3" s="20"/>
      <c r="G3" s="21">
        <f t="shared" ca="1" si="0"/>
        <v>45940.392629166665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45940.392629166665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45940.392629166665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45940.392629166665</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45940.392629166665</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45940.392629166665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45940.392629166665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45940.392629166665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45940.392629166665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45940.392629166665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45940.392629166665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45940.392629166665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45940.392629166665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45940.392629166665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45940.392629166665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45940.392629166665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45940.392629166665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45940.392629166665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45940.392629166665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45940.392629166665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45940.392629166665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45940.392629166665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45940.392629166665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45940.392629166665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45940.392629166665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45940.392629166665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45940.392629166665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45940.392629166665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45940.392629166665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45940.392629166665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45940.392629166665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45940.392629166665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45940.392629166665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45940.392629166665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45940.392629166665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45940.392629166665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45940.392629166665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45940.392629166665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45940.392629166665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45940.392629166665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45940.392629166665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45940.392629166665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45940.392629166665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45940.392629166665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45940.392629166665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45940.392629166665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45940.392629166665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45940.392629166665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45940.392629166665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45940.392629166665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45940.392629166665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45940.392629166665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45940.392629166665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45940.392629166665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45940.392629166665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45940.392629166665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45940.392629166665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45940.392629166665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45940.392629166665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45940.392629166665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45940.392629166665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45940.392629166665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45940.392629166665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45940.392629166665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45940.392629166665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45940.392629166665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45940.392629166665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45940.392629166665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45940.392629166665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45940.392629166665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45940.392629166665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45940.392629166665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45940.392629166665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45940.392629166665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45940.392629166665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45940.392629166665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45940.392629166665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45940.392629166665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45940.392629166665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45940.392629166665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45940.392629166665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45940.392629166665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45940.392629166665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45940.392629166665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45940.392629166665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45940.392629166665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45940.392629166665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45940.392629166665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45940.392629166665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45940.392629166665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45940.392629166665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45940.392629166665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45940.392629166665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45940.392629166665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45940.392629166665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45940.392629166665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45940.392629166665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45940.392629166665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45940.392629166665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45940.392629166665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45940.392629166665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45940.392629166665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45940.392629166665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45940.392629166665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45940.392629166665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45940.392629166665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45940.392629166665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45940.392629166665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45940.392629166665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45940.392629166665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45940.392629166665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45940.392629166665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45940.392629166665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45940.392629166665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45940.392629166665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45940.392629166665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45940.392629166665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45940.392629166665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45940.392629166665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45940.392629166665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45940.392629166665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45940.392629166665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45940.392629166665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45940.392629166665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45940.392629166665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45940.392629166665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45940.392629166665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45940.392629166665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45940.392629166665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45940.392629166665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45940.392629166665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45940.392629166665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45940.392629166665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45940.392629166665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45940.392629166665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45940.392629166665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45940.392629166665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45940.392629166665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45940.392629166665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45940.392629166665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45940.392629166665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45940.392629166665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45940.392629166665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45940.392629166665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45940.392629166665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45940.392629166665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45940.392629166665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45940.392629166665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45940.392629166665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45940.392629166665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45940.392629166665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45940.392629166665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45940.392629166665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45940.392629166665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45940.392629166665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45940.392629166665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45940.392629166665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45940.392629166665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45940.392629166665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45940.392629166665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45940.392629166665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45940.392629166665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45940.392629166665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45940.392629166665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45940.392629166665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45940.392629166665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45940.392629166665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45940.392629166665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45940.392629166665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45940.392629166665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45940.392629166665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45940.392629166665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45940.392629166665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45940.392629166665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45940.392629166665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45940.392629166665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45940.392629166665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45940.392629166665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45940.392629166665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45940.392629166665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45940.392629166665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45940.392629166665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45940.392629166665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45940.392629166665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45940.392629166665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45940.392629166665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45940.392629166665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45940.392629166665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45940.392629166665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45940.392629166665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45940.392629166665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45940.392629166665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45940.392629166665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45940.392629166665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45940.392629166665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45940.392629166665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45940.392629166665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45940.392629166665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45940.392629166665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45940.392629166665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45940.392629166665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45940.392629166665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45940.392629166665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45940.392629166665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45940.392629166665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45940.392629166665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45940.392629166665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45940.392629166665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45940.392629166665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45940.392629166665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45940.392629166665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45940.392629166665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45940.392629166665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45940.392629166665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45940.392629166665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45940.392629166665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45940.392629166665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45940.392629166665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45940.392629166665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45940.392629166665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45940.392629166665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45940.392629166665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45940.392629166665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45940.392629166665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45940.392629166665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45940.392629166665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45940.392629166665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45940.392629166665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45940.392629166665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45940.392629166665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45940.392629166665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45940.392629166665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45940.392629166665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45940.392629166665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45940.392629166665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45940.392629166665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45940.392629166665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45940.392629166665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45940.392629166665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45940.392629166665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45940.392629166665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45940.392629166665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45940.392629166665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45940.392629166665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45940.392629166665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45940.392629166665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45940.392629166665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45940.392629166665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45940.392629166665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45940.392629166665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45940.392629166665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45940.392629166665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45940.392629166665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45940.392629166665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45940.392629166665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45940.392629166665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45940.392629166665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45940.392629166665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45940.392629166665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45940.392629166665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45940.392629166665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45940.392629166665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45940.392629166665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45940.392629166665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45940.392629166665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45940.392629166665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45940.392629166665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45940.392629166665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45940.392629166665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45940.392629166665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45940.392629166665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45940.392629166665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45940.392629166665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45940.392629166665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45940.392629166665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45940.392629166665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45940.392629166665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45940.392629166665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45940.392629166665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45940.392629166665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45940.392629166665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45940.392629166665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45940.392629166665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45940.392629166665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45940.392629166665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45940.392629166665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45940.392629166665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45940.392629166665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45940.392629166665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45940.392629166665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45940.392629166665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45940.392629166665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45940.392629166665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45940.392629166665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45940.392629166665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45940.392629166665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45940.392629166665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45940.392629166665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45940.392629166665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45940.392629166665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45940.392629166665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45940.392629166665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45940.392629166665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45940.392629166665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45940.392629166665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45940.392629166665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45940.392629166665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45940.392629166665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45940.392629166665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45940.392629166665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45940.392629166665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45940.392629166665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45940.392629166665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45940.392629166665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45940.392629166665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45940.392629166665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45940.392629166665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45940.392629166665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45940.392629166665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45940.392629166665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45940.392629166665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45940.392629166665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45940.392629166665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45940.392629166665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45940.392629166665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45940.392629166665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45940.392629166665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45940.392629166665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45940.392629166665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45940.392629166665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45940.392629166665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45940.392629166665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45940.392629166665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45940.392629166665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45940.392629166665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45940.392629166665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45940.392629166665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45940.392629166665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45940.392629166665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45940.392629166665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45940.392629166665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45940.392629166665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45940.392629166665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45940.392629166665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45940.392629166665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45940.392629166665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45940.392629166665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45940.392629166665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45940.392629166665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45940.392629166665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45940.392629166665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45940.392629166665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45940.392629166665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45940.392629166665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45940.392629166665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45940.392629166665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45940.392629166665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45940.392629166665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45940.392629166665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45940.392629166665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45940.392629166665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45940.392629166665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45940.392629166665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45940.392629166665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45940.392629166665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45940.392629166665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45940.392629166665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45940.392629166665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45940.392629166665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45940.392629166665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45940.392629166665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45940.392629166665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45940.392629166665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45940.392629166665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45940.392629166665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45940.392629166665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45940.392629166665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45940.392629166665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45940.392629166665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45940.392629166665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45940.392629166665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45940.392629166665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45940.392629166665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45940.392629166665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45940.392629166665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45940.392629166665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45940.392629166665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45940.392629166665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45940.392629166665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45940.392629166665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45940.392629166665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45940.392629166665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45940.392629166665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45940.392629166665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45940.392629166665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45940.392629166665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45940.392629166665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45940.392629166665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45940.392629166665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45940.392629166665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45940.392629166665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45940.392629166665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45940.392629166665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45940.392629166665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45940.392629166665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45940.392629166665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45940.392629166665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45940.392629166665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45940.392629166665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45940.392629166665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45940.392629166665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45940.392629166665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45940.392629166665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45940.392629166665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45940.392629166665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45940.392629166665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45940.392629166665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45940.392629166665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45940.392629166665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45940.392629166665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45940.392629166665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45940.392629166665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45940.392629166665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45940.392629166665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45940.392629166665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45940.392629166665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45940.392629166665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45940.392629166665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45940.392629166665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45940.392629166665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45940.392629166665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45940.392629166665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45940.392629166665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45940.392629166665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45940.392629166665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45940.392629166665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45940.392629166665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45940.392629166665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45940.392629166665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45940.392629166665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45940.392629166665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45940.392629166665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45940.392629166665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45940.392629166665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45940.392629166665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45940.392629166665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45940.392629166665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45940.392629166665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45940.392629166665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45940.392629166665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45940.392629166665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45940.392629166665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45940.392629166665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45940.392629166665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45940.392629166665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45940.392629166665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45940.392629166665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45940.392629166665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45940.392629166665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45940.392629166665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45940.392629166665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45940.392629166665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45940.392629166665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45940.392629166665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45940.392629166665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45940.392629166665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45940.392629166665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45940.392629166665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45940.392629166665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45940.392629166665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45940.392629166665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45940.392629166665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45940.392629166665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45940.392629166665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45940.392629166665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45940.392629166665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45940.392629166665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45940.392629166665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45940.392629166665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45940.392629166665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45940.392629166665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45940.392629166665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45940.392629166665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45940.392629166665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45940.392629166665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45940.392629166665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45940.392629166665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45940.392629166665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45940.392629166665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45940.392629166665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45940.392629166665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45940.392629166665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45940.392629166665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45940.392629166665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45940.392629166665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45940.392629166665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45940.392629166665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45940.392629166665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45940.392629166665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45940.392629166665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45940.392629166665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45940.392629166665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45940.392629166665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45940.392629166665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45940.392629166665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45940.392629166665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45940.392629166665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45940.392629166665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45940.392629166665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45940.392629166665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45940.392629166665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45940.392629166665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45940.392629166665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45940.392629166665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45940.392629166665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45940.392629166665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45940.392629166665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45940.392629166665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45940.392629166665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45940.392629166665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45940.392629166665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45940.392629166665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45940.392629166665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45940.392629166665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45940.392629166665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45940.392629166665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45940.392629166665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45940.392629166665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45940.392629166665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45940.392629166665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45940.392629166665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45940.392629166665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45940.392629166665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45940.392629166665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45940.392629166665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45940.392629166665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45940.392629166665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45940.392629166665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45940.392629166665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45940.392629166665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45940.392629166665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45940.392629166665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45940.392629166665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45940.392629166665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45940.392629166665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45940.392629166665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45940.392629166665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45940.392629166665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45940.392629166665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45940.392629166665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45940.392629166665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45940.392629166665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45940.392629166665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45940.392629166665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45940.392629166665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45940.392629166665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45940.392629166665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45940.392629166665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45940.392629166665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45940.392629166665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45940.392629166665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45940.392629166665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45940.392629166665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45940.392629166665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45940.392629166665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45940.392629166665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45940.392629166665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45940.392629166665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45940.392629166665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45940.392629166665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45940.392629166665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45940.392629166665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45940.392629166665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45940.392629166665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45940.392629166665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45940.392629166665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45940.392629166665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45940.392629166665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45940.392629166665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45940.392629166665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45940.392629166665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45940.392629166665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45940.392629166665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45940.392629166665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45940.392629166665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45940.392629166665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45940.392629166665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45940.392629166665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45940.392629166665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45940.392629166665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45940.392629166665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45940.392629166665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45940.392629166665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45940.392629166665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45940.392629166665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45940.392629166665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45940.392629166665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45940.392629166665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45940.392629166665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45940.392629166665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45940.392629166665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45940.392629166665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45940.392629166665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45940.392629166665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45940.392629166665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45940.392629166665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45940.392629166665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45940.392629166665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45940.392629166665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45940.392629166665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45940.392629166665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45940.392629166665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45940.392629166665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45940.392629166665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45940.392629166665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45940.392629166665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45940.392629166665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45940.392629166665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45940.392629166665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45940.392629166665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45940.392629166665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45940.392629166665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45940.392629166665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45940.392629166665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45940.392629166665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45940.392629166665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45940.392629166665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45940.392629166665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45940.392629166665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45940.392629166665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45940.392629166665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45940.392629166665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45940.392629166665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45940.392629166665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45940.392629166665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45940.392629166665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45940.392629166665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45940.392629166665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45940.392629166665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45940.392629166665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45940.392629166665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45940.392629166665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45940.392629166665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45940.392629166665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45940.392629166665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45940.392629166665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45940.392629166665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45940.392629166665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45940.392629166665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45940.392629166665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45940.392629166665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45940.392629166665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45940.392629166665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45940.392629166665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45940.392629166665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45940.392629166665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45940.392629166665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45940.392629166665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45940.392629166665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45940.392629166665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45940.392629166665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45940.392629166665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45940.392629166665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45940.392629166665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45940.392629166665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45940.392629166665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45940.392629166665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45940.392629166665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45940.392629166665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45940.392629166665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45940.392629166665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45940.392629166665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45940.392629166665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45940.392629166665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45940.392629166665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45940.392629166665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45940.392629166665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45940.392629166665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45940.392629166665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45940.392629166665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45940.392629166665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45940.392629166665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45940.392629166665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45940.392629166665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45940.392629166665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45940.392629166665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45940.392629166665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45940.392629166665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45940.392629166665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45940.392629166665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45940.392629166665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45940.392629166665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45940.392629166665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45940.392629166665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45940.392629166665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45940.392629166665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45940.392629166665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45940.392629166665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45940.392629166665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45940.392629166665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45940.392629166665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45940.392629166665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45940.392629166665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45940.392629166665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45940.392629166665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45940.392629166665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45940.392629166665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45940.392629166665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45940.392629166665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45940.392629166665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45940.392629166665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45940.392629166665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45940.392629166665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45940.392629166665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45940.392629166665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45940.392629166665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45940.392629166665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45940.392629166665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45940.392629166665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45940.392629166665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45940.392629166665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45940.392629166665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45940.392629166665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45940.392629166665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45940.392629166665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45940.392629166665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45940.392629166665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45940.392629166665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45940.392629166665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45940.392629166665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45940.392629166665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45940.392629166665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45940.392629166665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45940.392629166665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45940.392629166665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45940.392629166665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45940.392629166665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45940.392629166665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45940.392629166665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45940.392629166665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45940.392629166665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45940.392629166665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45940.392629166665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45940.392629166665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45940.392629166665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45940.392629166665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45940.392629166665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45940.392629166665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45940.392629166665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45940.392629166665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45940.392629166665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45940.392629166665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45940.392629166665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45940.392629166665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45940.392629166665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45940.392629166665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45940.392629166665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45940.392629166665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45940.392629166665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45940.392629166665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45940.392629166665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45940.392629166665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45940.392629166665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45940.392629166665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45940.392629166665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45940.392629166665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45940.392629166665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45940.392629166665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45940.392629166665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45940.392629166665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45940.392629166665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45940.392629166665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45940.392629166665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45940.392629166665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45940.392629166665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45940.392629166665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45940.392629166665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45940.392629166665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45940.392629166665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45940.392629166665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45940.392629166665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45940.392629166665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45940.392629166665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45940.392629166665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45940.392629166665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45940.392629166665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45940.392629166665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45940.392629166665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45940.392629166665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45940.392629166665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45940.392629166665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45940.392629166665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45940.392629166665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45940.392629166665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45940.392629166665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45940.392629166665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45940.392629166665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45940.392629166665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45940.392629166665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45940.392629166665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45940.392629166665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45940.392629166665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45940.392629166665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45940.392629166665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45940.392629166665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45940.392629166665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45940.392629166665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45940.392629166665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45940.392629166665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45940.392629166665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45940.392629166665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45940.392629166665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45940.392629166665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45940.392629166665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45940.392629166665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45940.392629166665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45940.392629166665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45940.392629166665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45940.392629166665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45940.392629166665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45940.392629166665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45940.392629166665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45940.392629166665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45940.392629166665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45940.392629166665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45940.392629166665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45940.392629166665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45940.392629166665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45940.392629166665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45940.392629166665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45940.392629166665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45940.392629166665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45940.392629166665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45940.392629166665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45940.392629166665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45940.392629166665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45940.392629166665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45940.392629166665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45940.392629166665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45940.392629166665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45940.392629166665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45940.392629166665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45940.392629166665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45940.392629166665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45940.392629166665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45940.392629166665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45940.392629166665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45940.392629166665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45940.392629166665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45940.392629166665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45940.392629166665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45940.392629166665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45940.392629166665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45940.392629166665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45940.392629166665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45940.392629166665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45940.392629166665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45940.392629166665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45940.392629166665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45940.392629166665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45940.392629166665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45940.392629166665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45940.392629166665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45940.392629166665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45940.392629166665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45940.392629166665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45940.392629166665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45940.392629166665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45940.392629166665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45940.392629166665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45940.392629166665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45940.392629166665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45940.392629166665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45940.392629166665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45940.392629166665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45940.392629166665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45940.392629166665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45940.392629166665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45940.392629166665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45940.392629166665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45940.392629166665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45940.392629166665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45940.392629166665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45940.392629166665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45940.392629166665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45940.392629166665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45940.392629166665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45940.392629166665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45940.392629166665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45940.392629166665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45940.392629166665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45940.392629166665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45940.392629166665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45940.392629166665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45940.392629166665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45940.392629166665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45940.392629166665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45940.392629166665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45940.392629166665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45940.392629166665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45940.392629166665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45940.392629166665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45940.392629166665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45940.392629166665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45940.392629166665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45940.392629166665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45940.392629166665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45940.392629166665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45940.392629166665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45940.392629166665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45940.392629166665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45940.392629166665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45940.392629166665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45940.392629166665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45940.392629166665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45940.392629166665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45940.392629166665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45940.392629166665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45940.392629166665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45940.392629166665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45940.392629166665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45940.392629166665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45940.392629166665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45940.392629166665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45940.392629166665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45940.392629166665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45940.392629166665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45940.392629166665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45940.392629166665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45940.392629166665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45940.392629166665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45940.392629166665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45940.392629166665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45940.392629166665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45940.392629166665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45940.392629166665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45940.392629166665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45940.392629166665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45940.392629166665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45940.392629166665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45940.392629166665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45940.392629166665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45940.392629166665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45940.392629166665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45940.392629166665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45940.392629166665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45940.392629166665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45940.392629166665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45940.392629166665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45940.392629166665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45940.392629166665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45940.392629166665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45940.392629166665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45940.392629166665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45940.392629166665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45940.392629166665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45940.392629166665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45940.392629166665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45940.392629166665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45940.392629166665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45940.392629166665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45940.392629166665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45940.392629166665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45940.392629166665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45940.392629166665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45940.392629166665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45940.392629166665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45940.392629166665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45940.392629166665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45940.392629166665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45940.392629166665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45940.392629166665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45940.392629166665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45940.392629166665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45940.392629166665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45940.392629166665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45940.392629166665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45940.392629166665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45940.392629166665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45940.392629166665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45940.392629166665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45940.392629166665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45940.392629166665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45940.392629166665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45940.392629166665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45940.392629166665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45940.392629166665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45940.392629166665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45940.392629166665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45940.392629166665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45940.392629166665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45940.392629166665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45940.392629166665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45940.392629166665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45940.392629166665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45940.392629166665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45940.392629166665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45940.392629166665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45940.392629166665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45940.392629166665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45940.392629166665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45940.392629166665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45940.392629166665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45940.392629166665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45940.392629166665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45940.392629166665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45940.392629166665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45940.392629166665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45940.392629166665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45940.392629166665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45940.392629166665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45940.392629166665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45940.392629166665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45940.392629166665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45940.392629166665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45940.392629166665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45940.392629166665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45940.392629166665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45940.392629166665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45940.392629166665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45940.392629166665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45940.392629166665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45940.392629166665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45940.392629166665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45940.392629166665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45940.392629166665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45940.392629166665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45940.392629166665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45940.392629166665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45940.392629166665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45940.392629166665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45940.392629166665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45940.392629166665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45940.392629166665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45940.392629166665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45940.392629166665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45940.392629166665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45940.392629166665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45940.392629166665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45940.392629166665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45940.392629166665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45940.392629166665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45940.392629166665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45940.392629166665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45940.392629166665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45940.392629166665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45940.392629166665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45940.392629166665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45940.392629166665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45940.392629166665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45940.392629166665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45940.392629166665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45940.392629166665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45940.392629166665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45940.392629166665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45940.392629166665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45940.392629166665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45940.392629166665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45940.392629166665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45940.392629166665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45940.392629166665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45940.392629166665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45940.392629166665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45940.392629166665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45940.392629166665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45940.392629166665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45940.392629166665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45940.392629166665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45940.392629166665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45940.392629166665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45940.392629166665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45940.392629166665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45940.392629166665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45940.392629166665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45940.392629166665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45940.392629166665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45940.392629166665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45940.392629166665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45940.392629166665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45940.392629166665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45940.392629166665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45940.392629166665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45940.392629166665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45940.392629166665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45940.392629166665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45940.392629166665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45940.392629166665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45940.392629166665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45940.392629166665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45940.392629166665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45940.392629166665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45940.392629166665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45940.392629166665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45940.392629166665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45940.392629166665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45940.392629166665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45940.392629166665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45940.392629166665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45940.392629166665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45940.392629166665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45940.392629166665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45940.392629166665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45940.392629166665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45940.392629166665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45940.392629166665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45940.392629166665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45940.392629166665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45940.392629166665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45940.392629166665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45940.392629166665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45940.392629166665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45940.392629166665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45940.392629166665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45940.392629166665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45940.392629166665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45940.392629166665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45940.392629166665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45940.392629166665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45940.392629166665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45940.392629166665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45940.392629166665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45940.392629166665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45940.392629166665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45940.392629166665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45940.392629166665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45940.392629166665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45940.392629166665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45940.392629166665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45940.392629166665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45940.392629166665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45940.392629166665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45940.392629166665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45940.392629166665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45940.392629166665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45940.392629166665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45940.392629166665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45940.392629166665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45940.392629166665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45940.392629166665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45940.392629166665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45940.392629166665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45940.392629166665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45940.392629166665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45940.392629166665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45940.392629166665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45940.392629166665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45940.392629166665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45940.392629166665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45940.392629166665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45940.392629166665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45940.392629166665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45940.392629166665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45940.392629166665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45940.392629166665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45940.392629166665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45940.392629166665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45940.392629166665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45940.392629166665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45940.392629166665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45940.392629166665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45940.392629166665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45940.392629166665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45940.392629166665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45940.392629166665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45940.392629166665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45940.392629166665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45940.392629166665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45940.392629166665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45940.392629166665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45940.392629166665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45940.392629166665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45940.392629166665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45940.392629166665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45940.392629166665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45940.392629166665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45940.392629166665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45940.392629166665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45940.392629166665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45940.392629166665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45940.392629166665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45940.392629166665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45940.392629166665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45940.392629166665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45940.392629166665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45940.392629166665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45940.392629166665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45940.392629166665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45940.392629166665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45940.392629166665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45940.392629166665</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tabSelected="1" workbookViewId="0">
      <selection activeCell="D26" sqref="D2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236.91191134259134</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0.83538379629317205</v>
      </c>
      <c r="H3" s="131">
        <v>45939.542118055557</v>
      </c>
      <c r="I3" s="127" t="str">
        <f>IFERROR(VLOOKUP(D3,DB!A:F,6,0),"")</f>
        <v>Generator-SG</v>
      </c>
      <c r="J3" s="127" t="str">
        <f>IFERROR(VLOOKUP(D3,DB!A:G,7,0),"")</f>
        <v>Weak</v>
      </c>
      <c r="K3" s="133" t="s">
        <v>39061</v>
      </c>
      <c r="L3" s="129" t="str">
        <f>IFERROR(VLOOKUP(D3,DB!A:I,9,0),"")</f>
        <v>Latis</v>
      </c>
    </row>
    <row r="4" spans="1:16" ht="15" customHeight="1">
      <c r="A4" s="127"/>
      <c r="B4" s="127" t="str">
        <f>IFERROR(VLOOKUP(D4,DB!A:K,11,0),"")</f>
        <v/>
      </c>
      <c r="C4" s="128"/>
      <c r="D4" s="129"/>
      <c r="E4" s="104"/>
      <c r="F4" s="131"/>
      <c r="G4" s="132">
        <f ca="1">IFERROR(NOW()-F4,"")</f>
        <v>45940.392629166665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45940.392629166665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45940.392629166665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45940.392629166665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45940.392629166665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45940.392629166665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45940.392629166665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45940.392629166665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45940.392629166665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45940.392629166665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45940.392629166665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45940.392629166665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45940.392629166665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45940.392629166665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45940.392629166665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45940.392629166665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45940.392629166665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45940.392629166665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45940.392629166665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45940.392629166665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45940.392629166665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t="s">
        <v>39062</v>
      </c>
      <c r="E25" s="104"/>
      <c r="F25" s="131"/>
      <c r="G25" s="132">
        <f ca="1">IFERROR(NOW()-F25,"")</f>
        <v>45940.392629166665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45940.392629166665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45940.392629166665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45940.392629166665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45940.392629166665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45940.392629166665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45940.392629166665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45940.392629166665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45940.392629166665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45940.392629166665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45940.392629166665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45940.392629166665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45940.392629166665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45940.392629166665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45940.392629166665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45940.392629166665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45940.392629166665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45940.392629166665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45940.392629166665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45940.392629166665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45940.392629166665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45940.392629166665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45940.392629166665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45940.392629166665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45940.392629166665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45940.392629166665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45940.392629166665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45940.392629166665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45940.392629166665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45940.392629166665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45940.392629166665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45940.392629166665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45940.392629166665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45940.392629166665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45940.392629166665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45940.392629166665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45940.392629166665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45940.392629166665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45940.392629166665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45940.392629166665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45940.392629166665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45940.392629166665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45940.392629166665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45940.392629166665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45940.392629166665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45940.392629166665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45940.392629166665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45940.392629166665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45940.392629166665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45940.392629166665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45940.392629166665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45940.392629166665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45940.392629166665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45940.392629166665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45940.392629166665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45940.392629166665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45940.392629166665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45940.392629166665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45940.392629166665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45940.392629166665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45940.392629166665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45940.392629166665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45940.392629166665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45940.392629166665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45940.392629166665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45940.392629166665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45940.392629166665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45940.392629166665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45940.392629166665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45940.392629166665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45940.392629166665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45940.392629166665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45940.392629166665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45940.392629166665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45940.392629166665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45940.392629166665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45940.392629166665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45940.392629166665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45940.392629166665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45940.392629166665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45940.392629166665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45940.392629166665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45940.392629166665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45940.392629166665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45940.392629166665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45940.392629166665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45940.392629166665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45940.392629166665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45940.392629166665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45940.392629166665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45940.392629166665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45940.392629166665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45940.392629166665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45940.392629166665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45940.392629166665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45940.392629166665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45940.392629166665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45940.392629166665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45940.392629166665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45940.392629166665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45940.392629166665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45940.392629166665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45940.392629166665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45940.392629166665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45940.392629166665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45940.392629166665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45940.392629166665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45940.392629166665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45940.392629166665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45940.392629166665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45940.392629166665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45940.392629166665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45940.392629166665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45940.392629166665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45940.392629166665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45940.392629166665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45940.392629166665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45940.392629166665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45940.392629166665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45940.392629166665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45940.392629166665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45940.392629166665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45940.392629166665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45940.392629166665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45940.392629166665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45940.392629166665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45940.392629166665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45940.392629166665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45940.392629166665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45940.392629166665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45940.392629166665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45940.392629166665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45940.392629166665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45940.392629166665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45940.392629166665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45940.392629166665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45940.392629166665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45940.392629166665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45940.392629166665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45940.392629166665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45940.392629166665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45940.392629166665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45940.392629166665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45940.392629166665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45940.392629166665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45940.392629166665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45940.392629166665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45940.392629166665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45940.392629166665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45940.392629166665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45940.392629166665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45940.392629166665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45940.392629166665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45940.392629166665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45940.392629166665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45940.392629166665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45940.392629166665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45940.392629166665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45940.392629166665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45940.392629166665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45940.392629166665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45940.392629166665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45940.392629166665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45940.392629166665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45940.392629166665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45940.392629166665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45940.392629166665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45940.392629166665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45940.392629166665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45940.392629166665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45940.392629166665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45940.392629166665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45940.392629166665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45940.392629166665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45940.392629166665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45940.392629166665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45940.392629166665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45940.392629166665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45940.392629166665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45940.392629166665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45940.392629166665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45940.392629166665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45940.392629166665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45940.392629166665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45940.392629166665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45940.392629166665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45940.392629166665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45940.392629166665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45940.392629166665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45940.392629166665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45940.392629166665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45940.392629166665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45940.392629166665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45940.392629166665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45940.392629166665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45940.392629166665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45940.392629166665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45940.392629166665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45940.392629166665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45940.392629166665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45940.392629166665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45940.392629166665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45940.392629166665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45940.392629166665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45940.392629166665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45940.392629166665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45940.392629166665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45940.392629166665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45940.392629166665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45940.392629166665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45940.392629166665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45940.392629166665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45940.392629166665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45940.392629166665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45940.392629166665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45940.392629166665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45940.392629166665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45940.392629166665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45940.392629166665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45940.392629166665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45940.392629166665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45940.392629166665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45940.392629166665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45940.392629166665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45940.392629166665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45940.392629166665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45940.392629166665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45940.392629166665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45940.392629166665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45940.392629166665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45940.392629166665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45940.392629166665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45940.392629166665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45940.392629166665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45940.392629166665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45940.392629166665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45940.392629166665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45940.392629166665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45940.392629166665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45940.392629166665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45940.392629166665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45940.392629166665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45940.392629166665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45940.392629166665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45940.392629166665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45940.392629166665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45940.392629166665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45940.392629166665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45940.392629166665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45940.392629166665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45940.392629166665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45940.392629166665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45940.392629166665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45940.392629166665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45940.392629166665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45940.392629166665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45940.392629166665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45940.392629166665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45940.392629166665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45940.392629166665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45940.392629166665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45940.392629166665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45940.392629166665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45940.392629166665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45940.392629166665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45940.392629166665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45940.392629166665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45940.392629166665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45940.392629166665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45940.392629166665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45940.392629166665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45940.392629166665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45940.392629166665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45940.392629166665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45940.392629166665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45940.392629166665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45940.392629166665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45940.392629166665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45940.392629166665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45940.392629166665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45940.392629166665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45940.392629166665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45940.392629166665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45940.392629166665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45940.392629166665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45940.392629166665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45940.392629166665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45940.392629166665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45940.392629166665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45940.392629166665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45940.392629166665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45940.392629166665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45940.392629166665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45940.392629166665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45940.392629166665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45940.392629166665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45940.392629166665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45940.392629166665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45940.392629166665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45940.392629166665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45940.392629166665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45940.392629166665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45940.392629166665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45940.392629166665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45940.392629166665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45940.392629166665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45940.392629166665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45940.392629166665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45940.392629166665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45940.392629166665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45940.392629166665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45940.392629166665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45940.392629166665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45940.392629166665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45940.392629166665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45940.392629166665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45940.392629166665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45940.392629166665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45940.392629166665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45940.392629166665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45940.392629166665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45940.392629166665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45940.392629166665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45940.392629166665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45940.392629166665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45940.392629166665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45940.392629166665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45940.392629166665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45940.392629166665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45940.392629166665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45940.392629166665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45940.392629166665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45940.392629166665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45940.392629166665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45940.392629166665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45940.392629166665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45940.392629166665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45940.392629166665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45940.392629166665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45940.392629166665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45940.392629166665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45940.392629166665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45940.392629166665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45940.392629166665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45940.392629166665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45940.392629166665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45940.392629166665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45940.392629166665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45940.392629166665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45940.392629166665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45940.392629166665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45940.392629166665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45940.392629166665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45940.392629166665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45940.392629166665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45940.392629166665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45940.392629166665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45940.392629166665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45940.392629166665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45940.392629166665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45940.392629166665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45940.392629166665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45940.392629166665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45940.392629166665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45940.392629166665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45940.392629166665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45940.392629166665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45940.392629166665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45940.392629166665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45940.392629166665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45940.392629166665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45940.392629166665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45940.392629166665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45940.392629166665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45940.392629166665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45940.392629166665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45940.392629166665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45940.392629166665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45940.392629166665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45940.392629166665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45940.392629166665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45940.392629166665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45940.392629166665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45940.392629166665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45940.392629166665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45940.392629166665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45940.392629166665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45940.392629166665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45940.392629166665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45940.392629166665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45940.392629166665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45940.392629166665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45940.392629166665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45940.392629166665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45940.392629166665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45940.392629166665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45940.392629166665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45940.392629166665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45940.392629166665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45940.392629166665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45940.392629166665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45940.392629166665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45940.392629166665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45940.392629166665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45940.392629166665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45940.392629166665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45940.392629166665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45940.392629166665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45940.392629166665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45940.392629166665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45940.392629166665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45940.392629166665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45940.392629166665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45940.392629166665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45940.392629166665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45940.392629166665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45940.392629166665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45940.392629166665</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45940.392629166665</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63">
        <f ca="1">IFERROR(NOW()-F2,"")</f>
        <v>48.56056874999922</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39045</v>
      </c>
      <c r="F3" s="38">
        <v>45926.188877314817</v>
      </c>
      <c r="G3" s="163">
        <f t="shared" ref="G3" ca="1" si="0">IFERROR(NOW()-F3,"")</f>
        <v>14.203751620370895</v>
      </c>
      <c r="H3" s="38">
        <v>45926.158159722225</v>
      </c>
      <c r="I3" s="37" t="str">
        <f>IFERROR(VLOOKUP(D3,DB!A:F,6,0),"")</f>
        <v>SCECO</v>
      </c>
      <c r="J3" s="37" t="str">
        <f>IFERROR(VLOOKUP(D3,DB!A:G,7,0),"")</f>
        <v>Good</v>
      </c>
      <c r="K3" s="37" t="s">
        <v>39066</v>
      </c>
      <c r="L3" s="37" t="str">
        <f>IFERROR(VLOOKUP(D3,DB!A:I,9,0),"")</f>
        <v>Latis</v>
      </c>
      <c r="M3" s="125"/>
    </row>
    <row r="4" spans="1:13" ht="15">
      <c r="A4" s="37"/>
      <c r="B4" s="37" t="str">
        <f>IFERROR(VLOOKUP(D4,DB!A:K,11,0),"")</f>
        <v/>
      </c>
      <c r="C4" s="37"/>
      <c r="D4" s="37"/>
      <c r="E4" s="37"/>
      <c r="F4" s="38"/>
      <c r="G4" s="39">
        <f t="shared" ref="G4:G9" ca="1" si="1">IFERROR(NOW()-F4,"")</f>
        <v>45940.392628935188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45940.392628935188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45940.392628935188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45940.392628935188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45940.392628935188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45940.392628935188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45940.392628935188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45940.392628935188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45940.392628935188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45940.392628935188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45940.392628935188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45940.392628935188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45940.392628935188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45940.392628935188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45940.392628935188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45940.392628935188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45940.392628935188</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45940.392628935188</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45940.392628935188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45940.392628935188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45940.392628935188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45940.392628935188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45940.392628935188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45940.392628935188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45940.392628935188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45940.392628935188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45940.392628935188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45940.392628935188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45940.392628935188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45940.392628935188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45940.392628935188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45940.392628935188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45940.392628935188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45940.392628935188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45940.392628935188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45940.392628935188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45940.392628935188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45940.392628935188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45940.392628935188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45940.392628935188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45940.392628935188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45940.392628935188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45940.392628935188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45940.392628935188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45940.392628935188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45940.392628935188</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45940.392628935188</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45940.392628935188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45940.392628935188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45940.392628935188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45940.392628935188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45940.392628935188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45940.392628935188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45940.392628935188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45940.392628935188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45940.392628935188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45940.392628935188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45940.392628935188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45940.392628935188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45940.392628935188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45940.392628935188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45940.392628935188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45940.392628935188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45940.392628935188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45940.392628935188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45940.392628935188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45940.392628935188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45940.392628935188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45940.392628935188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45940.392628935188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45940.392628935188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45940.392628935188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45940.392628935188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45940.392628935188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45940.392628935188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45940.392628935188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45940.392628935188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45940.392628935188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45940.392628935188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45940.392628935188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45940.392628935188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45940.392628935188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45940.392628935188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45940.392628935188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45940.392628935188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45940.392628935188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45940.392628935188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45940.392628935188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45940.392628935188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45940.392628935188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45940.392628935188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45940.392628935188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45940.392628935188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45940.392628935188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45940.392628935188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45940.392628935188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45940.392628935188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45940.392628935188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45940.392628935188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45940.392628935188</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45940.392628935188</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39067</v>
      </c>
      <c r="B2" s="149" t="s">
        <v>5398</v>
      </c>
      <c r="C2" s="148">
        <v>1</v>
      </c>
      <c r="D2" s="149" t="s">
        <v>34463</v>
      </c>
      <c r="E2" s="148" t="s">
        <v>39068</v>
      </c>
      <c r="F2" s="150">
        <v>45926.772847222222</v>
      </c>
      <c r="G2" s="151">
        <f ca="1">IFERROR(NOW()-F2,"-")</f>
        <v>13.61978171296505</v>
      </c>
      <c r="H2" s="152">
        <v>45927.449074074102</v>
      </c>
      <c r="I2" s="149" t="str">
        <f>IFERROR(VLOOKUP(D2,DB!A:F,6,0),"")</f>
        <v>SCECO</v>
      </c>
      <c r="J2" s="149" t="str">
        <f>IFERROR(VLOOKUP(D2,DB!A:G,7,0),"")</f>
        <v>Weak</v>
      </c>
      <c r="K2" s="148" t="s">
        <v>39069</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39070</v>
      </c>
      <c r="B3" s="149" t="str">
        <f>IFERROR(VLOOKUP(D3,DB!A:K,11,0),"")</f>
        <v>R6</v>
      </c>
      <c r="C3" s="148">
        <v>1</v>
      </c>
      <c r="D3" s="149" t="s">
        <v>34282</v>
      </c>
      <c r="E3" s="148" t="s">
        <v>38964</v>
      </c>
      <c r="F3" s="152">
        <v>45939.529062499998</v>
      </c>
      <c r="G3" s="151">
        <f ca="1">IFERROR(NOW()-F3,"-")</f>
        <v>0.86356643518956844</v>
      </c>
      <c r="H3" s="152">
        <v>45927.987534722219</v>
      </c>
      <c r="I3" s="149" t="str">
        <f>IFERROR(VLOOKUP(D3,DB!A:F,6,0),"")</f>
        <v>SCECO</v>
      </c>
      <c r="J3" s="149" t="str">
        <f>IFERROR(VLOOKUP(D3,DB!A:G,7,0),"")</f>
        <v>Vandalized</v>
      </c>
      <c r="K3" s="148" t="s">
        <v>39071</v>
      </c>
      <c r="L3" s="149" t="str">
        <f>IFERROR(VLOOKUP(D3,DB!A:I,9,0),"")</f>
        <v>Latis</v>
      </c>
    </row>
    <row r="4" spans="1:16383" ht="31.5" customHeight="1">
      <c r="A4" s="148" t="s">
        <v>39072</v>
      </c>
      <c r="B4" s="149" t="s">
        <v>5398</v>
      </c>
      <c r="C4" s="148">
        <v>1</v>
      </c>
      <c r="D4" s="149" t="s">
        <v>32861</v>
      </c>
      <c r="E4" s="148" t="s">
        <v>39068</v>
      </c>
      <c r="F4" s="150">
        <v>45933.880972222221</v>
      </c>
      <c r="G4" s="151">
        <f ca="1">IFERROR(NOW()-F4,"-")</f>
        <v>6.5116567129662144</v>
      </c>
      <c r="H4" s="152">
        <v>45929.455266203702</v>
      </c>
      <c r="I4" s="149" t="str">
        <f>IFERROR(VLOOKUP(D4,DB!A:F,6,0),"")</f>
        <v>SCECO</v>
      </c>
      <c r="J4" s="149" t="str">
        <f>IFERROR(VLOOKUP(D4,DB!A:G,7,0),"")</f>
        <v>In progress</v>
      </c>
      <c r="K4" s="148" t="s">
        <v>39073</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39074</v>
      </c>
      <c r="B5" s="149" t="s">
        <v>5398</v>
      </c>
      <c r="C5" s="148">
        <v>1</v>
      </c>
      <c r="D5" s="149" t="s">
        <v>33408</v>
      </c>
      <c r="E5" s="148" t="s">
        <v>38964</v>
      </c>
      <c r="F5" s="150">
        <v>45939.858101851853</v>
      </c>
      <c r="G5" s="151">
        <f ca="1">IFERROR(NOW()-F5,"-")</f>
        <v>0.53452708333497867</v>
      </c>
      <c r="H5" s="152">
        <v>45934.470231481479</v>
      </c>
      <c r="I5" s="149" t="str">
        <f>IFERROR(VLOOKUP(D5,DB!A:F,6,0),"")</f>
        <v>SCECO</v>
      </c>
      <c r="J5" s="149" t="str">
        <f>IFERROR(VLOOKUP(D5,DB!A:G,7,0),"")</f>
        <v>Dead</v>
      </c>
      <c r="K5" s="148" t="s">
        <v>39073</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39075</v>
      </c>
      <c r="B6" s="149" t="str">
        <f>IFERROR(VLOOKUP(D6,DB!A:K,11,0),"")</f>
        <v>R6</v>
      </c>
      <c r="C6" s="148">
        <v>1</v>
      </c>
      <c r="D6" s="149" t="s">
        <v>33325</v>
      </c>
      <c r="E6" s="148" t="s">
        <v>38964</v>
      </c>
      <c r="F6" s="150">
        <v>45939.789467592593</v>
      </c>
      <c r="G6" s="151">
        <f ca="1">IFERROR(NOW()-F6,"-")</f>
        <v>0.60316134259483078</v>
      </c>
      <c r="H6" s="152">
        <v>45939.783831018518</v>
      </c>
      <c r="I6" s="149" t="str">
        <f>IFERROR(VLOOKUP(D6,DB!A:F,6,0),"")</f>
        <v>Generator-SG</v>
      </c>
      <c r="J6" s="149" t="str">
        <f>IFERROR(VLOOKUP(D6,DB!A:G,7,0),"")</f>
        <v>Vandalized</v>
      </c>
      <c r="K6" s="148" t="s">
        <v>39076</v>
      </c>
      <c r="L6" s="149" t="str">
        <f>IFERROR(VLOOKUP(D6,DB!A:I,9,0),"")</f>
        <v>Latis</v>
      </c>
    </row>
    <row r="7" spans="1:16383" ht="31.5" customHeight="1">
      <c r="A7" s="156" t="s">
        <v>39077</v>
      </c>
      <c r="B7" s="156" t="str">
        <f>IFERROR(VLOOKUP(D7,DB!A:K,11,0),"")</f>
        <v>R6</v>
      </c>
      <c r="C7" s="156">
        <v>1</v>
      </c>
      <c r="D7" s="156" t="s">
        <v>34385</v>
      </c>
      <c r="E7" s="156" t="s">
        <v>38964</v>
      </c>
      <c r="F7" s="161">
        <v>45940.280798611115</v>
      </c>
      <c r="G7" s="151">
        <f ca="1">IFERROR(NOW()-F6,"-")</f>
        <v>0.60316134259483078</v>
      </c>
      <c r="H7" s="161">
        <v>45940.359756944446</v>
      </c>
      <c r="I7" s="156" t="str">
        <f>IFERROR(VLOOKUP(D7,DB!A:F,6,0),"")</f>
        <v>SCECO</v>
      </c>
      <c r="J7" s="156" t="str">
        <f>IFERROR(VLOOKUP(D7,DB!A:G,7,0),"")</f>
        <v>Vandalized</v>
      </c>
      <c r="K7" s="156" t="s">
        <v>39078</v>
      </c>
      <c r="L7" s="156" t="str">
        <f>IFERROR(VLOOKUP(D7,DB!A:I,9,0),"")</f>
        <v>Latis</v>
      </c>
    </row>
    <row r="8" spans="1:16383" ht="31.5" customHeight="1">
      <c r="A8" s="110"/>
      <c r="B8" s="157" t="str">
        <f>IFERROR(VLOOKUP(D8,DB!A:K,11,0),"")</f>
        <v/>
      </c>
      <c r="C8" s="157"/>
      <c r="D8" s="156"/>
      <c r="E8" s="156"/>
      <c r="F8" s="113"/>
      <c r="G8" s="151">
        <f ca="1">IFERROR(NOW()-F8,"-")</f>
        <v>45940.392628935188</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45940.392628935188</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45940.392628935188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45940.392628935188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45940.392628935188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45940.392628935188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45940.392628935188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45940.392628935188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45940.392628935188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45940.392628935188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45940.392628935188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45940.392628935188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45940.392628935188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45940.392628935188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45940.392628935188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45940.392628935188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45940.392628935188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45940.392628935188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45940.392628935188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45940.392628935188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45940.392628935188</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45940.392628935188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45940.392628935188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45940.392628935188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45940.392628935188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45940.392628935188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45940.392628935188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45940.392628935188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45940.392628935188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45940.392628935188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45940.392628935188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45940.392628935188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45940.392628935188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45940.392628935188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45940.392628935188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45940.392628935188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45940.392628935188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45940.392628935188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45940.392628935188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45940.392628935188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45940.392628935188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45940.392628935188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45940.392628935188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45940.392628935188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45940.392628935188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45940.392628935188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45940.392628935188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45940.392628935188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45940.392628935188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45940.392628935188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45940.392628935188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45940.392628935188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45940.392628935188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45940.392628935188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45940.392628935188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45940.392628935188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45940.392628935188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45940.392628935188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45940.392628935188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45940.392628935188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45940.392628935188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45940.392628935188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45940.392628935188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45940.392628935188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45940.392628935188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45940.392628935188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45940.392628935188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45940.392628935188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45940.392628935188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45940.392628935188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45940.392628935188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45940.392628935188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45940.392628935188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45940.392628935188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45940.392628935188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45940.392628935188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45940.392628935188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45940.392628935188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45940.392628935188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45940.392628935188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45940.392628935188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45940.392628935188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45940.392628935188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45940.392628935188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45940.392628935188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45940.392628935188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45940.392628935188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45940.392628935188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45940.392628935188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45940.392628935188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45940.392628935188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45940.392628935188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45940.392628935188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45940.392628935188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45940.392628935188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45940.392628935188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45940.392628935188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45940.392628935188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45940.392628935188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45940.392628935188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45940.392628935188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45940.392628935188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45940.392628935188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45940.392628935188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45940.392628935188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45940.392628935188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45940.392628935188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45940.392628935188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45940.392628935188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45940.392628935188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45940.392628935188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45940.392628935188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45940.392628935188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45940.392628935188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45940.392628935188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45940.392628935188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45940.392628935188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45940.392628935188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45940.392628935188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45940.392628935188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45940.392628935188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45940.392628935188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45940.392628935188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45940.392628935188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45940.392628935188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45940.392628935188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45940.392628935188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45940.392628935188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45940.392628935188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45940.392628935188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45940.392628935188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45940.392628935188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45940.392628935188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45940.392628935188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45940.392628935188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45940.392628935188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45940.392628935188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45940.392628935188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45940.392628935188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45940.392628935188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45940.392628935188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45940.392628935188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45940.392628935188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45940.392628935188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45940.392628935188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45940.392628935188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45940.392628935188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45940.392628935188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45940.392628935188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45940.392628935188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45940.392628935188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45940.392628935188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45940.392628935188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45940.392628935188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45940.392628935188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45940.392628935188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45940.392628935188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45940.392628935188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45940.392628935188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45940.392628935188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45940.392628935188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45940.392628935188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45940.392628935188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45940.392628935188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45940.392628935188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45940.392628935188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45940.392628935188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45940.392628935188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45940.392628935188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45940.392628935188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45940.392628935188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45940.392628935188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45940.392628935188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45940.392628935188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45940.392628935188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45940.392628935188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45940.392628935188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45940.392628935188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45940.392628935188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45940.392628935188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45940.392628935188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45940.392628935188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45940.392628935188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45940.392628935188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45940.392628935188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45940.392628935188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45940.392628935188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45940.392628935188</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2025-10-10T06:27:14Z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