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80" documentId="13_ncr:1_{F6CB121F-512D-4AA6-A0C1-0FB36C537598}" xr6:coauthVersionLast="47" xr6:coauthVersionMax="47" xr10:uidLastSave="{6FC69567-E81C-45A3-8E91-99E6AA221BA7}"/>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 i="5" l="1"/>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<sst xmlns="http://schemas.openxmlformats.org/spreadsheetml/2006/main" count="178569" uniqueCount="39070">
  <si>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</si>
  <si>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</si>
  <si>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</si>
  <si>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</si>
  <si>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</si>
  <si>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</si>
  <si>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</si>
  <si>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</si>
  <si>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</si>
  <si>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</si>
  <si>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</si>
  <si>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</si>
  <si>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</si>
  <si>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</si>
  <si>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</si>
  <si>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</si>
  <si>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</si>
  <si>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</si>
  <si>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</si>
  <si>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</si>
  <si>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</si>
  <si>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</si>
  <si>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</si>
  <si>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</si>
  <si>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</si>
  <si>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</si>
  <si>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</si>
  <si>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</si>
  <si>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</si>
  <si>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</si>
  <si>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</si>
  <si>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</si>
  <si>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</si>
  <si>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</si>
  <si>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</si>
  <si>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</si>
  <si>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</si>
  <si>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</si>
  <si>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</si>
  <si>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</si>
  <si>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</si>
  <si>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</si>
  <si>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</si>
  <si>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</si>
  <si>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</si>
  <si>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</si>
  <si>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</si>
  <si>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</si>
  <si>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</si>
  <si>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</si>
  <si>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</si>
  <si>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</si>
  <si>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</si>
  <si>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</si>
  <si>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</si>
  <si>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</si>
  <si>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</si>
  <si>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</si>
  <si>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</si>
  <si>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</si>
  <si>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</si>
  <si>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</si>
  <si>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</si>
  <si>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</si>
  <si>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</si>
  <si>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</si>
  <si>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</si>
  <si>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</si>
  <si>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</si>
  <si>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</si>
  <si>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</si>
  <si>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</si>
  <si>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</si>
  <si>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</si>
  <si>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</si>
  <si>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</si>
  <si>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</si>
  <si>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</si>
  <si>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</si>
  <si>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</si>
  <si>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</si>
  <si>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</si>
  <si>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</si>
  <si>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</si>
  <si>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</si>
  <si>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</si>
  <si>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</si>
  <si>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</si>
  <si>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</si>
  <si>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</si>
  <si>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</si>
  <si>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</si>
  <si>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</si>
  <si>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</si>
  <si>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</si>
  <si>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</si>
  <si>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</si>
  <si>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</si>
  <si>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</si>
  <si>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</si>
  <si>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</si>
  <si>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</si>
  <si>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</si>
  <si>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</si>
  <si>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</si>
  <si>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</si>
  <si>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</si>
  <si>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</si>
  <si>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</si>
  <si>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</si>
  <si>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</si>
  <si>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</si>
  <si>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</si>
  <si>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</si>
  <si>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</si>
  <si>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</si>
  <si>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</si>
  <si>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</si>
  <si>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</si>
  <si>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</si>
  <si>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</si>
  <si>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</si>
  <si>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</si>
  <si>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</si>
  <si>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</si>
  <si>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</si>
  <si>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</si>
  <si>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</si>
  <si>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</si>
  <si>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</si>
  <si>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</si>
  <si>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</si>
  <si>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</si>
  <si>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</si>
  <si>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</si>
  <si>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</si>
  <si>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</si>
  <si>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</si>
  <si>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</si>
  <si>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</si>
  <si>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</si>
  <si>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</si>
  <si>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</si>
  <si>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</si>
  <si>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</si>
  <si>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</si>
  <si>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</si>
  <si>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</si>
  <si>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</si>
  <si>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</si>
  <si>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</si>
  <si>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</si>
  <si>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</si>
  <si>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</si>
  <si>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</si>
  <si>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</si>
  <si>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</si>
  <si>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</si>
  <si>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</si>
  <si>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</si>
  <si>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</si>
  <si>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</si>
  <si>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</si>
  <si>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</si>
  <si>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</si>
  <si>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</si>
  <si>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</si>
  <si>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</si>
  <si>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</si>
  <si>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</si>
  <si>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</si>
  <si>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</si>
  <si>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</si>
  <si>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</si>
  <si>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</si>
  <si>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</si>
  <si>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</si>
  <si>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</si>
  <si>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</si>
  <si>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</si>
  <si>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</si>
  <si>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</si>
  <si>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</si>
  <si>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</si>
  <si>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</si>
  <si>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</si>
  <si>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</si>
  <si>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</si>
  <si>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</si>
  <si>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</si>
  <si>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</si>
  <si>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</si>
  <si>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</si>
  <si>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</si>
  <si>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</si>
  <si>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</si>
  <si>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</si>
  <si>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</si>
  <si>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</si>
  <si>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</si>
  <si>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</si>
  <si>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</si>
  <si>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</si>
  <si>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</si>
  <si>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</si>
  <si>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</si>
  <si>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</si>
  <si>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</si>
  <si>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</si>
  <si>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</si>
  <si>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</si>
  <si>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</si>
  <si>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</si>
  <si>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</si>
  <si>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</si>
  <si>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</si>
  <si>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</si>
  <si>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</si>
  <si>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</si>
  <si>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</si>
  <si>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</si>
  <si>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</si>
  <si>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</si>
  <si>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</si>
  <si>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</si>
  <si>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</si>
  <si>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</si>
  <si>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</si>
  <si>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</si>
  <si>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</si>
  <si>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</si>
  <si>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</si>
  <si>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</si>
  <si>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</si>
  <si>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</si>
  <si>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</si>
  <si>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</si>
  <si>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</si>
  <si>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</si>
  <si>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</si>
  <si>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</si>
  <si>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</si>
  <si>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</si>
  <si>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</si>
  <si>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</si>
  <si>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</si>
  <si>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</si>
  <si>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</si>
  <si>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</si>
  <si>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</si>
  <si>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</si>
  <si>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</si>
  <si>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</si>
  <si>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</si>
  <si>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</si>
  <si>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</si>
  <si>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</si>
  <si>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</si>
  <si>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</si>
  <si>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</si>
  <si>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</si>
  <si>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</si>
  <si>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</si>
  <si>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</si>
  <si>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</si>
  <si>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</si>
  <si>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</si>
  <si>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</si>
  <si>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</si>
  <si>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</si>
  <si>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</si>
  <si>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</si>
  <si>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</si>
  <si>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</si>
  <si>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</si>
  <si>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</si>
  <si>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</si>
  <si>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</si>
  <si>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</si>
  <si>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</si>
  <si>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</si>
  <si>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</si>
  <si>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</si>
  <si>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</si>
  <si>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</si>
  <si>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</si>
  <si>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</si>
  <si>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</si>
  <si>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</si>
  <si>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</si>
  <si>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</si>
  <si>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</si>
  <si>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</si>
  <si>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</si>
  <si>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</si>
  <si>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</si>
  <si>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</si>
  <si>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</si>
  <si>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</si>
  <si>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</si>
  <si>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</si>
  <si>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</si>
  <si>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</si>
  <si>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</si>
  <si>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</si>
  <si>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</si>
  <si>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</si>
  <si>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</si>
  <si>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</si>
  <si>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</si>
  <si>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</si>
  <si>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</si>
  <si>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</si>
  <si>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</si>
  <si>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</si>
  <si>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</si>
  <si>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</si>
  <si>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</si>
  <si>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</si>
  <si>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</si>
  <si>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</si>
  <si>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</si>
  <si>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</si>
  <si>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</si>
  <si>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</si>
  <si>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</si>
  <si>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</si>
  <si>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</si>
  <si>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</si>
  <si>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</si>
  <si>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</si>
  <si>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</si>
  <si>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</si>
  <si>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</si>
  <si>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</si>
  <si>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</si>
  <si>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</si>
  <si>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</si>
  <si>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</si>
  <si>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</si>
  <si>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</si>
  <si>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</si>
  <si>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</si>
  <si>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</si>
  <si>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</si>
  <si>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</si>
  <si>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</si>
  <si>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</si>
  <si>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</si>
  <si>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</si>
  <si>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</si>
  <si>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</si>
  <si>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</si>
  <si>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</si>
  <si>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</si>
  <si>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</si>
  <si>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</si>
  <si>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</si>
  <si>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</si>
  <si>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</si>
  <si>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</si>
  <si>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</si>
  <si>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</si>
  <si>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</si>
  <si>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</si>
  <si>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</si>
  <si>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</si>
  <si>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</si>
  <si>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</si>
  <si>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</si>
  <si>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</si>
  <si>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</si>
  <si>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</si>
  <si>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</si>
  <si>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</si>
  <si>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</si>
  <si>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</si>
  <si>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</si>
  <si>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</si>
  <si>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</si>
  <si>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</si>
  <si>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</si>
  <si>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</si>
  <si>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</si>
  <si>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</si>
  <si>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</si>
  <si>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</si>
  <si>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</si>
  <si>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</si>
  <si>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</si>
  <si>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</si>
  <si>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</si>
  <si>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</si>
  <si>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</si>
  <si>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</si>
  <si>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</si>
  <si>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</si>
  <si>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</si>
  <si>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</si>
  <si>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</si>
  <si>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</si>
  <si>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</si>
  <si>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</si>
  <si>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</si>
  <si>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</si>
  <si>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</si>
  <si>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</si>
  <si>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</si>
  <si>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</si>
  <si>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</si>
  <si>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</si>
  <si>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</si>
  <si>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</si>
  <si>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</si>
  <si>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</si>
  <si>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</si>
  <si>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</si>
  <si>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</si>
  <si>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</si>
  <si>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</si>
  <si>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</si>
  <si>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</si>
  <si>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</si>
  <si>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</si>
  <si>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</si>
  <si>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</si>
  <si>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</si>
  <si>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</si>
  <si>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</si>
  <si>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</si>
  <si>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</si>
  <si>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</si>
  <si>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</si>
  <si>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</si>
  <si>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</si>
  <si>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</si>
  <si>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</si>
  <si>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</si>
  <si>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</si>
  <si>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</si>
  <si>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</si>
  <si>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</si>
  <si>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</si>
  <si>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</si>
  <si>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</si>
  <si>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</si>
  <si>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</si>
  <si>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</si>
  <si>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</si>
  <si>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</si>
  <si>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</si>
  <si>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</si>
  <si>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</si>
  <si>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</si>
  <si>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</si>
  <si>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</si>
  <si>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</si>
  <si>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</si>
  <si>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</si>
  <si>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</si>
  <si>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</si>
  <si>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</si>
  <si>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</si>
  <si>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</si>
  <si>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</si>
  <si>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</si>
  <si>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</si>
  <si>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</si>
  <si>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</si>
  <si>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</si>
  <si>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</si>
  <si>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</si>
  <si>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</si>
  <si>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</si>
  <si>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</si>
  <si>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</si>
  <si>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</si>
  <si>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</si>
  <si>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</si>
  <si>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</si>
  <si>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</si>
  <si>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</si>
  <si>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</si>
  <si>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</si>
  <si>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</si>
  <si>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</si>
  <si>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</si>
  <si>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</si>
  <si>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</si>
  <si>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</si>
  <si>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</si>
  <si>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</si>
  <si>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</si>
  <si>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</si>
  <si>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</si>
  <si>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</si>
  <si>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</si>
  <si>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</si>
  <si>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</si>
  <si>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</si>
  <si>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</si>
  <si>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</si>
  <si>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</si>
  <si>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</si>
  <si>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</si>
  <si>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</si>
  <si>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</si>
  <si>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</si>
  <si>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</si>
  <si>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</si>
  <si>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</si>
  <si>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</si>
  <si>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</si>
  <si>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</si>
  <si>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</si>
  <si>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</si>
  <si>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</si>
  <si>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</si>
  <si>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</si>
  <si>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</si>
  <si>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</si>
  <si>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</si>
  <si>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</si>
  <si>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</si>
  <si>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</si>
  <si>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</si>
  <si>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</si>
  <si>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</si>
  <si>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</si>
  <si>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</si>
  <si>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</si>
  <si>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</si>
  <si>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</si>
  <si>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</si>
  <si>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</si>
  <si>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</si>
  <si>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</si>
  <si>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</si>
  <si>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</si>
  <si>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</si>
  <si>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</si>
  <si>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</si>
  <si>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</si>
  <si>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</si>
  <si>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</si>
  <si>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</si>
  <si>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</si>
  <si>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</si>
  <si>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</si>
  <si>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</si>
  <si>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</si>
  <si>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</si>
  <si>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</si>
  <si>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</si>
  <si>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</si>
  <si>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</si>
  <si>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</si>
  <si>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</si>
  <si>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</si>
  <si>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</si>
  <si>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</si>
  <si>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</si>
  <si>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</si>
  <si>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</si>
  <si>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</si>
  <si>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</si>
  <si>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</si>
  <si>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</si>
  <si>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</si>
  <si>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</si>
  <si>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</si>
  <si>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</si>
  <si>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</si>
  <si>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</si>
  <si>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</si>
  <si>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</si>
  <si>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</si>
  <si>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</si>
  <si>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</si>
  <si>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</si>
  <si>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</si>
  <si>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</si>
  <si>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</si>
  <si>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</si>
  <si>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</si>
  <si>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</si>
  <si>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</si>
  <si>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</si>
  <si>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</si>
  <si>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</si>
  <si>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</si>
  <si>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</si>
  <si>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</si>
  <si>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</si>
  <si>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</si>
  <si>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</si>
  <si>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</si>
  <si>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</si>
  <si>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</si>
  <si>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</si>
  <si>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</si>
  <si>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</si>
  <si>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</si>
  <si>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</si>
  <si>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</si>
  <si>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</si>
  <si>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</si>
  <si>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</si>
  <si>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</si>
  <si>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</si>
  <si>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</si>
  <si>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</si>
  <si>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</si>
  <si>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</si>
  <si>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</si>
  <si>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</si>
  <si>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</si>
  <si>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</si>
  <si>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</si>
  <si>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</si>
  <si>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</si>
  <si>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</si>
  <si>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</si>
  <si>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</si>
  <si>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</si>
  <si>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</si>
  <si>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</si>
  <si>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</si>
  <si>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</si>
  <si>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</si>
  <si>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</si>
  <si>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</si>
  <si>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</si>
  <si>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</si>
  <si>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</si>
  <si>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</si>
  <si>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</si>
  <si>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</si>
  <si>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</si>
  <si>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</si>
  <si>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</si>
  <si>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</si>
  <si>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</si>
  <si>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</si>
  <si>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</si>
  <si>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</si>
  <si>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</si>
  <si>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</si>
  <si>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</si>
  <si>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</si>
  <si>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</si>
  <si>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</si>
  <si>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</si>
  <si>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</si>
  <si>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</si>
  <si>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</si>
  <si>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</si>
  <si>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</si>
  <si>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</si>
  <si>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</si>
  <si>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</si>
  <si>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</si>
  <si>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</si>
  <si>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</si>
  <si>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</si>
  <si>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</si>
  <si>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</si>
  <si>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</si>
  <si>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</si>
  <si>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</si>
  <si>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</si>
  <si>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</si>
  <si>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</si>
  <si>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</si>
  <si>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</si>
  <si>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</si>
  <si>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</si>
  <si>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</si>
  <si>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</si>
  <si>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</si>
  <si>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</si>
  <si>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</si>
  <si>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</si>
  <si>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</si>
  <si>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</si>
  <si>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</si>
  <si>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</si>
  <si>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</si>
  <si>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</si>
  <si>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</si>
  <si>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</si>
  <si>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</si>
  <si>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</si>
  <si>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</si>
  <si>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</si>
  <si>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</si>
  <si>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</si>
  <si>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</si>
  <si>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</si>
  <si>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</si>
  <si>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</si>
  <si>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</si>
  <si>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</si>
  <si>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</si>
  <si>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</si>
  <si>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</si>
  <si>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</si>
  <si>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</si>
  <si>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</si>
  <si>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</si>
  <si>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</si>
  <si>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</si>
  <si>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</si>
  <si>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</si>
  <si>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</si>
  <si>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</si>
  <si>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</si>
  <si>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</si>
  <si>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</si>
  <si>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</si>
  <si>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</si>
  <si>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</si>
  <si>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</si>
  <si>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</si>
  <si>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</si>
  <si>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</si>
  <si>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</si>
  <si>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</si>
  <si>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</si>
  <si>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</si>
  <si>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</si>
  <si>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</si>
  <si>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</si>
  <si>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</si>
  <si>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</si>
  <si>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</si>
  <si>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</si>
  <si>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</si>
  <si>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</si>
  <si>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</si>
  <si>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</si>
  <si>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</si>
  <si>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</si>
  <si>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</si>
  <si>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</si>
  <si>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</si>
  <si>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</si>
  <si>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</si>
  <si>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</si>
  <si>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</si>
  <si>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</si>
  <si>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</si>
  <si>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</si>
  <si>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</si>
  <si>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</si>
  <si>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</si>
  <si>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</si>
  <si>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</si>
  <si>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</si>
  <si>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</si>
  <si>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</si>
  <si>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</si>
  <si>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</si>
  <si>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</si>
  <si>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</si>
  <si>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</si>
  <si>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</si>
  <si>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</si>
  <si>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</si>
  <si>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</si>
  <si>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</si>
  <si>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</si>
  <si>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</si>
  <si>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</si>
  <si>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</si>
  <si>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</si>
  <si>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</si>
  <si>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</si>
  <si>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</si>
  <si>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</si>
  <si>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</si>
  <si>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</si>
  <si>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</si>
  <si>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</si>
  <si>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</si>
  <si>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</si>
  <si>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</si>
  <si>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</si>
  <si>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</si>
  <si>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</si>
  <si>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</si>
  <si>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</si>
  <si>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</si>
  <si>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</si>
  <si>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</si>
  <si>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</si>
  <si>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</si>
  <si>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</si>
  <si>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</si>
  <si>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</si>
  <si>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</si>
  <si>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</si>
  <si>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</si>
  <si>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</si>
  <si>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</si>
  <si>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</si>
  <si>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</si>
  <si>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</si>
  <si>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</si>
  <si>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</si>
  <si>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</si>
  <si>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</si>
  <si>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</si>
  <si>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</si>
  <si>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</si>
  <si>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</si>
  <si>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</si>
  <si>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</si>
  <si>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</si>
  <si>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</si>
  <si>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</si>
  <si>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</si>
  <si>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</si>
  <si>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</si>
  <si>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</si>
  <si>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</si>
  <si>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</si>
  <si>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</si>
  <si>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</si>
  <si>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</si>
  <si>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</si>
  <si>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</si>
  <si>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</si>
  <si>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</si>
  <si>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</si>
  <si>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</si>
  <si>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</si>
  <si>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</si>
  <si>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</si>
  <si>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</si>
  <si>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</si>
  <si>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</si>
  <si>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</si>
  <si>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</si>
  <si>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</si>
  <si>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</si>
  <si>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</si>
  <si>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</si>
  <si>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</si>
  <si>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</si>
  <si>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</si>
  <si>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</si>
  <si>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</si>
  <si>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</si>
  <si>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</si>
  <si>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</si>
  <si>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</si>
  <si>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</si>
  <si>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</si>
  <si>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</si>
  <si>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</si>
  <si>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</si>
  <si>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</si>
  <si>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</si>
  <si>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</si>
  <si>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</si>
  <si>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</si>
  <si>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</si>
  <si>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</si>
  <si>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</si>
  <si>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</si>
  <si>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</si>
  <si>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</si>
  <si>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</si>
  <si>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</si>
  <si>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</si>
  <si>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</si>
  <si>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</si>
  <si>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</si>
  <si>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</si>
  <si>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</si>
  <si>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</si>
  <si>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</si>
  <si>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</si>
  <si>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</si>
  <si>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</si>
  <si>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</si>
  <si>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</si>
  <si>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</si>
  <si>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</si>
  <si>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</si>
  <si>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</si>
  <si>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</si>
  <si>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</si>
  <si>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</si>
  <si>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</si>
  <si>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</si>
  <si>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</si>
  <si>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</si>
  <si>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</si>
  <si>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</si>
  <si>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</si>
  <si>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</si>
  <si>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</si>
  <si>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</si>
  <si>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</si>
  <si>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</si>
  <si>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</si>
  <si>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</si>
  <si>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</si>
  <si>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</si>
  <si>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</si>
  <si>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</si>
  <si>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</si>
  <si>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</si>
  <si>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</si>
  <si>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</si>
  <si>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</si>
  <si>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</si>
  <si>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</si>
  <si>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</si>
  <si>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</si>
  <si>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</si>
  <si>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</si>
  <si>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</si>
  <si>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</si>
  <si>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</si>
  <si>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</si>
  <si>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</si>
  <si>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</si>
  <si>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</si>
  <si>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</si>
  <si>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</si>
  <si>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</si>
  <si>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</si>
  <si>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</si>
  <si>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</si>
  <si>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</si>
  <si>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</si>
  <si>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</si>
  <si>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</si>
  <si>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</si>
  <si>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</si>
  <si>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</si>
  <si>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</si>
  <si>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</si>
  <si>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</si>
  <si>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</si>
  <si>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</si>
  <si>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</si>
  <si>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</si>
  <si>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</si>
  <si>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</si>
  <si>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</si>
  <si>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</si>
  <si>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</si>
  <si>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</si>
  <si>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</si>
  <si>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</si>
  <si>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</si>
  <si>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</si>
  <si>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</si>
  <si>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</si>
  <si>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</si>
  <si>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</si>
  <si>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</si>
  <si>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</si>
  <si>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</si>
  <si>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</si>
  <si>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</si>
  <si>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</si>
  <si>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</si>
  <si>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</si>
  <si>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</si>
  <si>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</si>
  <si>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</si>
  <si>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</si>
  <si>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</si>
  <si>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</si>
  <si>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</si>
  <si>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</si>
  <si>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</si>
  <si>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</si>
  <si>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</si>
  <si>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</si>
  <si>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</si>
  <si>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</si>
  <si>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</si>
  <si>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</si>
  <si>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</si>
  <si>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</si>
  <si>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</si>
  <si>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</si>
  <si>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</si>
  <si>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</si>
  <si>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</si>
  <si>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</si>
  <si>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</si>
  <si>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</si>
  <si>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</si>
  <si>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</si>
  <si>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</si>
  <si>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</si>
  <si>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</si>
  <si>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</si>
  <si>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</si>
  <si>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</si>
  <si>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</si>
  <si>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</si>
  <si>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</si>
  <si>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</si>
  <si>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</si>
  <si>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</si>
  <si>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</si>
  <si>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</si>
  <si>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</si>
  <si>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</si>
  <si>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</si>
  <si>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</si>
  <si>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</si>
  <si>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</si>
  <si>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</si>
  <si>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</si>
  <si>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</si>
  <si>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</si>
  <si>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</si>
  <si>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</si>
  <si>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</si>
  <si>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</si>
  <si>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</si>
  <si>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</si>
  <si>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</si>
  <si>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</si>
  <si>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</si>
  <si>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</si>
  <si>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</si>
  <si>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</si>
  <si>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</si>
  <si>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</si>
  <si>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</si>
  <si>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</si>
  <si>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</si>
  <si>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</si>
  <si>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</si>
  <si>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</si>
  <si>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</si>
  <si>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</si>
  <si>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</si>
  <si>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</si>
  <si>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</si>
  <si>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</si>
  <si>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</si>
  <si>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</si>
  <si>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</si>
  <si>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</si>
  <si>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</si>
  <si>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</si>
  <si>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</si>
  <si>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</si>
  <si>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</si>
  <si>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</si>
  <si>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</si>
  <si>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</si>
  <si>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</si>
  <si>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</si>
  <si>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</si>
  <si>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</si>
  <si>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</si>
  <si>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</si>
  <si>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</si>
  <si>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</si>
  <si>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</si>
  <si>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</si>
  <si>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</si>
  <si>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</si>
  <si>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</si>
  <si>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</si>
  <si>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</si>
  <si>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</si>
  <si>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</si>
  <si>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</si>
  <si>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</si>
  <si>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</si>
  <si>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</si>
  <si>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</si>
  <si>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</si>
  <si>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</si>
  <si>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</si>
  <si>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</si>
  <si>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</si>
  <si>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</si>
  <si>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</si>
  <si>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</si>
  <si>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</si>
  <si>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</si>
  <si>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</si>
  <si>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</si>
  <si>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</si>
  <si>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</si>
  <si>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</si>
  <si>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</si>
  <si>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</si>
  <si>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</si>
  <si>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</si>
  <si>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</si>
  <si>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</si>
  <si>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</si>
  <si>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</si>
  <si>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</si>
  <si>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</si>
  <si>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</si>
  <si>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</si>
  <si>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</si>
  <si>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</si>
  <si>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</si>
  <si>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</si>
  <si>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</si>
  <si>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</si>
  <si>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</si>
  <si>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</si>
  <si>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</si>
  <si>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</si>
  <si>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</si>
  <si>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</si>
  <si>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</si>
  <si>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</si>
  <si>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</si>
  <si>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</si>
  <si>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</si>
  <si>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</si>
  <si>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</si>
  <si>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</si>
  <si>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</si>
  <si>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</si>
  <si>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</si>
  <si>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</si>
  <si>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</si>
  <si>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</si>
  <si>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</si>
  <si>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</si>
  <si>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</si>
  <si>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</si>
  <si>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</si>
  <si>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</si>
  <si>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</si>
  <si>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</si>
  <si>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</si>
  <si>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</si>
  <si>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</si>
  <si>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</si>
  <si>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</si>
  <si>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</si>
  <si>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</si>
  <si>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</si>
  <si>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</si>
  <si>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</si>
  <si>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</si>
  <si>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</si>
  <si>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</si>
  <si>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</si>
  <si>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</si>
  <si>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</si>
  <si>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</si>
  <si>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</si>
  <si>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</si>
  <si>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</si>
  <si>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</si>
  <si>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</si>
  <si>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</si>
  <si>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</si>
  <si>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</si>
  <si>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</si>
  <si>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</si>
  <si>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</si>
  <si>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</si>
  <si>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</si>
  <si>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</si>
  <si>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</si>
  <si>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</si>
  <si>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</si>
  <si>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</si>
  <si>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</si>
  <si>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</si>
  <si>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</si>
  <si>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</si>
  <si>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</si>
  <si>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</si>
  <si>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</si>
  <si>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</si>
  <si>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</si>
  <si>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</si>
  <si>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</si>
  <si>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</si>
  <si>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</si>
  <si>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</si>
  <si>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</si>
  <si>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</si>
  <si>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</si>
  <si>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</si>
  <si>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</si>
  <si>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</si>
  <si>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</si>
  <si>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</si>
  <si>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</si>
  <si>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</si>
  <si>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</si>
  <si>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</si>
  <si>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</si>
  <si>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</si>
  <si>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</si>
  <si>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</si>
  <si>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</si>
  <si>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</si>
  <si>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</si>
  <si>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</si>
  <si>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</si>
  <si>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</si>
  <si>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</si>
  <si>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</si>
  <si>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</si>
  <si>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</si>
  <si>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</si>
  <si>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</si>
  <si>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</si>
  <si>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</si>
  <si>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</si>
  <si>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</si>
  <si>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</si>
  <si>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</si>
  <si>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</si>
  <si>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</si>
  <si>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</si>
  <si>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</si>
  <si>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</si>
  <si>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</si>
  <si>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</si>
  <si>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</si>
  <si>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</si>
  <si>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</si>
  <si>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</si>
  <si>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</si>
  <si>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</si>
  <si>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</si>
  <si>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</si>
  <si>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</si>
  <si>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</si>
  <si>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</si>
  <si>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</si>
  <si>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</si>
  <si>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</si>
  <si>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</si>
  <si>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</si>
  <si>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</si>
  <si>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</si>
  <si>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</si>
  <si>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</si>
  <si>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</si>
  <si>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</si>
  <si>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</si>
  <si>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</si>
  <si>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</si>
  <si>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</si>
  <si>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</si>
  <si>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</si>
  <si>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</si>
  <si>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</si>
  <si>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</si>
  <si>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</si>
  <si>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</si>
  <si>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</si>
  <si>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</si>
  <si>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</si>
  <si>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</si>
  <si>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</si>
  <si>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</si>
  <si>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</si>
  <si>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</si>
  <si>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</si>
  <si>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</si>
  <si>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</si>
  <si>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</si>
  <si>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</si>
  <si>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</si>
  <si>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</si>
  <si>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</si>
  <si>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</si>
  <si>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</si>
  <si>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</si>
  <si>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</si>
  <si>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</si>
  <si>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</si>
  <si>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</si>
  <si>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</si>
  <si>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</si>
  <si>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</si>
  <si>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</si>
  <si>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</si>
  <si>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</si>
  <si>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</si>
  <si>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</si>
  <si>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</si>
  <si>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</si>
  <si>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</si>
  <si>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</si>
  <si>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</si>
  <si>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</si>
  <si>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</si>
  <si>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</si>
  <si>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</si>
  <si>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</si>
  <si>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</si>
  <si>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</si>
  <si>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</si>
  <si>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</si>
  <si>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</si>
  <si>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</si>
  <si>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</si>
  <si>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</si>
  <si>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</si>
  <si>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</si>
  <si>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</si>
  <si>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</si>
  <si>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</si>
  <si>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</si>
  <si>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</si>
  <si>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</si>
  <si>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</si>
  <si>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</si>
  <si>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</si>
  <si>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</si>
  <si>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</si>
  <si>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</si>
  <si>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</si>
  <si>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</si>
  <si>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</si>
  <si>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</si>
  <si>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</si>
  <si>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</si>
  <si>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</si>
  <si>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</si>
  <si>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</si>
  <si>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</si>
  <si>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</si>
  <si>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</si>
  <si>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</si>
  <si>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</si>
  <si>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</si>
  <si>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</si>
  <si>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</si>
  <si>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</si>
  <si>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</si>
  <si>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</si>
  <si>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</si>
  <si>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</si>
  <si>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</si>
  <si>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</si>
  <si>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</si>
  <si>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</si>
  <si>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</si>
  <si>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</si>
  <si>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</si>
  <si>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</si>
  <si>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</si>
  <si>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</si>
  <si>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</si>
  <si>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</si>
  <si>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</si>
  <si>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</si>
  <si>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</si>
  <si>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</si>
  <si>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</si>
  <si>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</si>
  <si>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</si>
  <si>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</si>
  <si>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</si>
  <si>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</si>
  <si>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</si>
  <si>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</si>
  <si>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</si>
  <si>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</si>
  <si>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</si>
  <si>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</si>
  <si>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</si>
  <si>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</si>
  <si>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</si>
  <si>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</si>
  <si>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</si>
  <si>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</si>
  <si>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</si>
  <si>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</si>
  <si>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</si>
  <si>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</si>
  <si>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</si>
  <si>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</si>
  <si>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</si>
  <si>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</si>
  <si>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</si>
  <si>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</si>
  <si>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</si>
  <si>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</si>
  <si>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</si>
  <si>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</si>
  <si>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</si>
  <si>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</si>
  <si>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</si>
  <si>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</si>
  <si>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</si>
  <si>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</si>
  <si>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</si>
  <si>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</si>
  <si>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</si>
  <si>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</si>
  <si>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</si>
  <si>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</si>
  <si>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</si>
  <si>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</si>
  <si>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</si>
  <si>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</si>
  <si>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</si>
  <si>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</si>
  <si>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</si>
  <si>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</si>
  <si>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</si>
  <si>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</si>
  <si>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</si>
  <si>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</si>
  <si>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</si>
  <si>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</si>
  <si>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</si>
  <si>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</si>
  <si>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</si>
  <si>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</si>
  <si>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</si>
  <si>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</si>
  <si>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</si>
  <si>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</si>
  <si>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</si>
  <si>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</si>
  <si>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</si>
  <si>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</si>
  <si>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</si>
  <si>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</si>
  <si>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</si>
  <si>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</si>
  <si>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</si>
  <si>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</si>
  <si>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</si>
  <si>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</si>
  <si>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</si>
  <si>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</si>
  <si>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</si>
  <si>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</si>
  <si>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</si>
  <si>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</si>
  <si>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</si>
  <si>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</si>
  <si>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</si>
  <si>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</si>
  <si>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</si>
  <si>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</si>
  <si>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</si>
  <si>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</si>
  <si>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</si>
  <si>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</si>
  <si>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</si>
  <si>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</si>
  <si>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</si>
  <si>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</si>
  <si>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</si>
  <si>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</si>
  <si>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</si>
  <si>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</si>
  <si>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</si>
  <si>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</si>
  <si>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</si>
  <si>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</si>
  <si>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</si>
  <si>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</si>
  <si>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</si>
  <si>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</si>
  <si>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</si>
  <si>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</si>
  <si>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</si>
  <si>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</si>
  <si>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</si>
  <si>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</si>
  <si>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</si>
  <si>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</si>
  <si>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</si>
  <si>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</si>
  <si>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</si>
  <si>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</si>
  <si>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</si>
  <si>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</si>
  <si>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</si>
  <si>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</si>
  <si>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</si>
  <si>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</si>
  <si>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</si>
  <si>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</si>
  <si>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</si>
  <si>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</si>
  <si>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</si>
  <si>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</si>
  <si>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</si>
  <si>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</si>
  <si>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</si>
  <si>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</si>
  <si>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</si>
  <si>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</si>
  <si>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</si>
  <si>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</si>
  <si>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</si>
  <si>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</si>
  <si>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</si>
  <si>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</si>
  <si>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</si>
  <si>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</si>
  <si>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</si>
  <si>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</si>
  <si>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</si>
  <si>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</si>
  <si>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</si>
  <si>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</si>
  <si>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</si>
  <si>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</si>
  <si>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</si>
  <si>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</si>
  <si>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</si>
  <si>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</si>
  <si>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</si>
  <si>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</si>
  <si>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</si>
  <si>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</si>
  <si>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</si>
  <si>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</si>
  <si>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</si>
  <si>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</si>
  <si>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</si>
  <si>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</si>
  <si>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</si>
  <si>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</si>
  <si>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</si>
  <si>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</si>
  <si>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</si>
  <si>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</si>
  <si>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</si>
  <si>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</si>
  <si>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</si>
  <si>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</si>
  <si>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</si>
  <si>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</si>
  <si>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</si>
  <si>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</si>
  <si>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</si>
  <si>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</si>
  <si>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</si>
  <si>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</si>
  <si>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</si>
  <si>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</si>
  <si>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</si>
  <si>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</si>
  <si>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</si>
  <si>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</si>
  <si>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</si>
  <si>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</si>
  <si>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</si>
  <si>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</si>
  <si>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</si>
  <si>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</si>
  <si>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</si>
  <si>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</si>
  <si>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</si>
  <si>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</si>
  <si>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</si>
  <si>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</si>
  <si>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</si>
  <si>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</si>
  <si>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</si>
  <si>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</si>
  <si>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</si>
  <si>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</si>
  <si>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</si>
  <si>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</si>
  <si>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</si>
  <si>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</si>
  <si>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</si>
  <si>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</si>
  <si>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</si>
  <si>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</si>
  <si>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</si>
  <si>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</si>
  <si>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</si>
  <si>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</si>
  <si>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</si>
  <si>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</si>
  <si>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</si>
  <si>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</si>
  <si>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</si>
  <si>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</si>
  <si>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</si>
  <si>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</si>
  <si>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</si>
  <si>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</si>
  <si>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</si>
  <si>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</si>
  <si>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</si>
  <si>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</si>
  <si>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</si>
  <si>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</si>
  <si>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</si>
  <si>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</si>
  <si>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</si>
  <si>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</si>
  <si>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</si>
  <si>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</si>
  <si>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</si>
  <si>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</si>
  <si>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</si>
  <si>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</si>
  <si>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</si>
  <si>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</si>
  <si>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</si>
  <si>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</si>
  <si>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</si>
  <si>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</si>
  <si>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</si>
  <si>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</si>
  <si>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</si>
  <si>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</si>
  <si>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</si>
  <si>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</si>
  <si>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</si>
  <si>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</si>
  <si>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</si>
  <si>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</si>
  <si>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</si>
  <si>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</si>
  <si>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</si>
  <si>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</si>
  <si>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</si>
  <si>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</si>
  <si>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</si>
  <si>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</si>
  <si>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</si>
  <si>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</si>
  <si>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</si>
  <si>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</si>
  <si>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</si>
  <si>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</si>
  <si>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</si>
  <si>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</si>
  <si>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</si>
  <si>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</si>
  <si>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</si>
  <si>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</si>
  <si>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</si>
  <si>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</si>
  <si>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</si>
  <si>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</si>
  <si>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</si>
  <si>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</si>
  <si>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</si>
  <si>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</si>
  <si>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</si>
  <si>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</si>
  <si>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</si>
  <si>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</si>
  <si>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</si>
  <si>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</si>
  <si>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</si>
  <si>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</si>
  <si>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</si>
  <si>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</si>
  <si>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</si>
  <si>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</si>
  <si>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</si>
  <si>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</si>
  <si>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</si>
  <si>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</si>
  <si>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</si>
  <si>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</si>
  <si>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</si>
  <si>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</si>
  <si>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</si>
  <si>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</si>
  <si>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</si>
  <si>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</si>
  <si>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</si>
  <si>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</si>
  <si>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</si>
  <si>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</si>
  <si>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</si>
  <si>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</si>
  <si>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</si>
  <si>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</si>
  <si>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</si>
  <si>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</si>
  <si>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</si>
  <si>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</si>
  <si>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</si>
  <si>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</si>
  <si>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</si>
  <si>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</si>
  <si>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</si>
  <si>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</si>
  <si>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</si>
  <si>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</si>
  <si>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</si>
  <si>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</si>
  <si>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</si>
  <si>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</si>
  <si>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</si>
  <si>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</si>
  <si>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</si>
  <si>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</si>
  <si>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</si>
  <si>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</si>
  <si>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</si>
  <si>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</si>
  <si>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</si>
  <si>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</si>
  <si>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</si>
  <si>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</si>
  <si>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</si>
  <si>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</si>
  <si>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</si>
  <si>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</si>
  <si>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</si>
  <si>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</si>
  <si>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</si>
  <si>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</si>
  <si>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</si>
  <si>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</si>
  <si>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</si>
  <si>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</si>
  <si>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</si>
  <si>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</si>
  <si>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</si>
  <si>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</si>
  <si>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</si>
  <si>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</si>
  <si>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</si>
  <si>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</si>
  <si>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</si>
  <si>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</si>
  <si>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</si>
  <si>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</si>
  <si>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</si>
  <si>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</si>
  <si>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</si>
  <si>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</si>
  <si>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</si>
  <si>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</si>
  <si>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</si>
  <si>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</si>
  <si>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</si>
  <si>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</si>
  <si>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</si>
  <si>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</si>
  <si>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</si>
  <si>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</si>
  <si>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</si>
  <si>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</si>
  <si>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</si>
  <si>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</si>
  <si>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</si>
  <si>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</si>
  <si>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</si>
  <si>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</si>
  <si>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</si>
  <si>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</si>
  <si>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</si>
  <si>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</si>
  <si>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</si>
  <si>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</si>
  <si>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</si>
  <si>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</si>
  <si>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</si>
  <si>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</si>
  <si>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</si>
  <si>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</si>
  <si>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</si>
  <si>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</si>
  <si>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</si>
  <si>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</si>
  <si>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</si>
  <si>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</si>
  <si>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</si>
  <si>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</si>
  <si>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</si>
  <si>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</si>
  <si>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</si>
  <si>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</si>
  <si>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</si>
  <si>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</si>
  <si>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</si>
  <si>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</si>
  <si>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</si>
  <si>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</si>
  <si>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</si>
  <si>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</si>
  <si>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</si>
  <si>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</si>
  <si>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</si>
  <si>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</si>
  <si>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</si>
  <si>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</si>
  <si>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</si>
  <si>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</si>
  <si>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</si>
  <si>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</si>
  <si>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</si>
  <si>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</si>
  <si>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</si>
  <si>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</si>
  <si>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</si>
  <si>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</si>
  <si>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</si>
  <si>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</si>
  <si>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</si>
  <si>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</si>
  <si>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</si>
  <si>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</si>
  <si>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</si>
  <si>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</si>
  <si>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</si>
  <si>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</si>
  <si>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</si>
  <si>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</si>
  <si>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</si>
  <si>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</si>
  <si>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</si>
  <si>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</si>
  <si>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</si>
  <si>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</si>
  <si>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</si>
  <si>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</si>
  <si>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</si>
  <si>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</si>
  <si>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</si>
  <si>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</si>
  <si>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</si>
  <si>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</si>
  <si>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</si>
  <si>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</si>
  <si>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</si>
  <si>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</si>
  <si>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</si>
  <si>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</si>
  <si>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</si>
  <si>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</si>
  <si>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</si>
  <si>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</si>
  <si>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</si>
  <si>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</si>
  <si>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</si>
  <si>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</si>
  <si>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</si>
  <si>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</si>
  <si>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</si>
  <si>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</si>
  <si>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</si>
  <si>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</si>
  <si>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</si>
  <si>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</si>
  <si>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</si>
  <si>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</si>
  <si>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</si>
  <si>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</si>
  <si>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</si>
  <si>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</si>
  <si>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</si>
  <si>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</si>
  <si>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</si>
  <si>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</si>
  <si>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</si>
  <si>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</si>
  <si>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</si>
  <si>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</si>
  <si>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</si>
  <si>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</si>
  <si>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</si>
  <si>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</si>
  <si>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</si>
  <si>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</si>
  <si>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</si>
  <si>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</si>
  <si>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</si>
  <si>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</si>
  <si>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</si>
  <si>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</si>
  <si>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</si>
  <si>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</si>
  <si>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</si>
  <si>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</si>
  <si>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</si>
  <si>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</si>
  <si>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</si>
  <si>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</si>
  <si>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</si>
  <si>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</si>
  <si>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</si>
  <si>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</si>
  <si>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</si>
  <si>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</si>
  <si>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</si>
  <si>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</si>
  <si>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</si>
  <si>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</si>
  <si>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</si>
  <si>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</si>
  <si>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</si>
  <si>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</si>
  <si>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</si>
  <si>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</si>
  <si>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</si>
  <si>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</si>
  <si>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</si>
  <si>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</si>
  <si>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</si>
  <si>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</si>
  <si>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</si>
  <si>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</si>
  <si>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</si>
  <si>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</si>
  <si>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</si>
  <si>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</si>
  <si>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</si>
  <si>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</si>
  <si>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</si>
  <si>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</si>
  <si>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</si>
  <si>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</si>
  <si>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</si>
  <si>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</si>
  <si>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</si>
  <si>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</si>
  <si>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</si>
  <si>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</si>
  <si>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</si>
  <si>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</si>
  <si>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</si>
  <si>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</si>
  <si>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</si>
  <si>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</si>
  <si>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</si>
  <si>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</si>
  <si>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</si>
  <si>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</si>
  <si>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</si>
  <si>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</si>
  <si>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</si>
  <si>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</si>
  <si>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</si>
  <si>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</si>
  <si>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</si>
  <si>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</si>
  <si>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</si>
  <si>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</si>
  <si>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</si>
  <si>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</si>
  <si>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</si>
  <si>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</si>
  <si>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</si>
  <si>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</si>
  <si>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</si>
  <si>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</si>
  <si>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</si>
  <si>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</si>
  <si>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</si>
  <si>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</si>
  <si>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</si>
  <si>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</si>
  <si>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</si>
  <si>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</si>
  <si>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</si>
  <si>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</si>
  <si>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</si>
  <si>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</si>
  <si>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</si>
  <si>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</si>
  <si>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</si>
  <si>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</si>
  <si>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</si>
  <si>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</si>
  <si>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</si>
  <si>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</si>
  <si>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</si>
  <si>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</si>
  <si>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</si>
  <si>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</si>
  <si>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</si>
  <si>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</si>
  <si>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</si>
  <si>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</si>
  <si>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</si>
  <si>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</si>
  <si>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</si>
  <si>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</si>
  <si>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</si>
  <si>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</si>
  <si>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</si>
  <si>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</si>
  <si>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</si>
  <si>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</si>
  <si>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</si>
  <si>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</si>
  <si>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</si>
  <si>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</si>
  <si>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</si>
  <si>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</si>
  <si>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</si>
  <si>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</si>
  <si>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</si>
  <si>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</si>
  <si>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</si>
  <si>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</si>
  <si>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</si>
  <si>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</si>
  <si>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</si>
  <si>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</si>
  <si>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</si>
  <si>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</si>
  <si>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</si>
  <si>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</si>
  <si>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</si>
  <si>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</si>
  <si>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</si>
  <si>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</si>
  <si>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</si>
  <si>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</si>
  <si>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</si>
  <si>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</si>
  <si>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</si>
  <si>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</si>
  <si>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</si>
  <si>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</si>
  <si>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</si>
  <si>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</si>
  <si>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</si>
  <si>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</si>
  <si>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</si>
  <si>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</si>
  <si>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</si>
  <si>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</si>
  <si>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</si>
  <si>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</si>
  <si>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</si>
  <si>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</si>
  <si>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</si>
  <si>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</si>
  <si>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</si>
  <si>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</si>
  <si>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</si>
  <si>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</si>
  <si>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</si>
  <si>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</si>
  <si>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</si>
  <si>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</si>
  <si>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</si>
  <si>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</si>
  <si>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</si>
  <si>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</si>
  <si>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</si>
  <si>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</si>
  <si>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</si>
  <si>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</si>
  <si>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</si>
  <si>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</si>
  <si>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</si>
  <si>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</si>
  <si>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</si>
  <si>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</si>
  <si>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</si>
  <si>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</si>
  <si>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</si>
  <si>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</si>
  <si>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</si>
  <si>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</si>
  <si>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</si>
  <si>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</si>
  <si>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</si>
  <si>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</si>
  <si>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</si>
  <si>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</si>
  <si>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</si>
  <si>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</si>
  <si>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</si>
  <si>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</si>
  <si>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</si>
  <si>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</si>
  <si>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</si>
  <si>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</si>
  <si>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</si>
  <si>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</si>
  <si>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</si>
  <si>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</si>
  <si>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</si>
  <si>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</si>
  <si>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</si>
  <si>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</si>
  <si>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</si>
  <si>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</si>
  <si>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</si>
  <si>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</si>
  <si>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</si>
  <si>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</si>
  <si>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</si>
  <si>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</si>
  <si>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</si>
  <si>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</si>
  <si>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</si>
  <si>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</si>
  <si>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</si>
  <si>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</si>
  <si>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</si>
  <si>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</si>
  <si>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</si>
  <si>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</si>
  <si>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</si>
  <si>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</si>
  <si>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</si>
  <si>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</si>
  <si>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</si>
  <si>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</si>
  <si>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</si>
  <si>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</si>
  <si>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</si>
  <si>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</si>
  <si>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</si>
  <si>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</si>
  <si>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</si>
  <si>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</si>
  <si>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</si>
  <si>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</si>
  <si>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</si>
  <si>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</si>
  <si>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</si>
  <si>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</si>
  <si>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</si>
  <si>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</si>
  <si>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</si>
  <si>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</si>
  <si>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</si>
  <si>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</si>
  <si>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</si>
  <si>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</si>
  <si>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</si>
  <si>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</si>
  <si>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</si>
  <si>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</si>
  <si>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</si>
  <si>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</si>
  <si>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</si>
  <si>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</si>
  <si>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</si>
  <si>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</si>
  <si>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</si>
  <si>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</si>
  <si>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</si>
  <si>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</si>
  <si>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</si>
  <si>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</si>
  <si>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</si>
  <si>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</si>
  <si>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</si>
  <si>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</si>
  <si>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</si>
  <si>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</si>
  <si>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</si>
  <si>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</si>
  <si>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</si>
  <si>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</si>
  <si>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</si>
  <si>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</si>
  <si>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</si>
  <si>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</si>
  <si>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</si>
  <si>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</si>
  <si>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</si>
  <si>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</si>
  <si>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</si>
  <si>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</si>
  <si>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</si>
  <si>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</si>
  <si>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</si>
  <si>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</si>
  <si>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</si>
  <si>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</si>
  <si>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</si>
  <si>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</si>
  <si>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</si>
  <si>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</si>
  <si>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</si>
  <si>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</si>
  <si>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</si>
  <si>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</si>
  <si>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</si>
  <si>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</si>
  <si>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</si>
  <si>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</si>
  <si>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</si>
  <si>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</si>
  <si>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</si>
  <si>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</si>
  <si>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</si>
  <si>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</si>
  <si>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</si>
  <si>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</si>
  <si>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</si>
  <si>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</si>
  <si>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</si>
  <si>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</si>
  <si>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</si>
  <si>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</si>
  <si>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</si>
  <si>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</si>
  <si>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</si>
  <si>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</si>
  <si>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</si>
  <si>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</si>
  <si>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</si>
  <si>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</si>
  <si>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</si>
  <si>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</si>
  <si>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</si>
  <si>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</si>
  <si>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</si>
  <si>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</si>
  <si>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</si>
  <si>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</si>
  <si>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</si>
  <si>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</si>
  <si>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</si>
  <si>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</si>
  <si>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</si>
  <si>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</si>
  <si>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</si>
  <si>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</si>
  <si>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</si>
  <si>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</si>
  <si>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</si>
  <si>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</si>
  <si>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</si>
  <si>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</si>
  <si>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</si>
  <si>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</si>
  <si>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</si>
  <si>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</si>
  <si>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</si>
  <si>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</si>
  <si>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</si>
  <si>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</si>
  <si>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</si>
  <si>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</si>
  <si>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</si>
  <si>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</si>
  <si>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</si>
  <si>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</si>
  <si>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</si>
  <si>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</si>
  <si>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</si>
  <si>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</si>
  <si>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</si>
  <si>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</si>
  <si>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</si>
  <si>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</si>
  <si>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</si>
  <si>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</si>
  <si>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</si>
  <si>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</si>
  <si>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</si>
  <si>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</si>
  <si>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</si>
  <si>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</si>
  <si>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</si>
  <si>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</si>
  <si>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</si>
  <si>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</si>
  <si>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</si>
  <si>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</si>
  <si>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</si>
  <si>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</si>
  <si>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</si>
  <si>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</si>
  <si>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</si>
  <si>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</si>
  <si>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</si>
  <si>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</si>
  <si>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</si>
  <si>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</si>
  <si>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</si>
  <si>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</si>
  <si>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</si>
  <si>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</si>
  <si>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</si>
  <si>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</si>
  <si>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</si>
  <si>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</si>
  <si>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</si>
  <si>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</si>
  <si>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</si>
  <si>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</si>
  <si>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</si>
  <si>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</si>
  <si>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</si>
  <si>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</si>
  <si>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</si>
  <si>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</si>
  <si>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</si>
  <si>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</si>
  <si>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</si>
  <si>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</si>
  <si>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</si>
  <si>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</si>
  <si>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</si>
  <si>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</si>
  <si>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</si>
  <si>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</si>
  <si>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</si>
  <si>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</si>
  <si>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</si>
  <si>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</si>
  <si>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</si>
  <si>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</si>
  <si>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</si>
  <si>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</si>
  <si>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</si>
  <si>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</si>
  <si>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</si>
  <si>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</si>
  <si>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</si>
  <si>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</si>
  <si>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</si>
  <si>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</si>
  <si>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</si>
  <si>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</si>
  <si>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</si>
  <si>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</si>
  <si>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</si>
  <si>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</si>
  <si>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</si>
  <si>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</si>
  <si>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</si>
  <si>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</si>
  <si>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</si>
  <si>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</si>
  <si>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</si>
  <si>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</si>
  <si>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</si>
  <si>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</si>
  <si>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</si>
  <si>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</si>
  <si>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</si>
  <si>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</si>
  <si>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</si>
  <si>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</si>
  <si>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</si>
  <si>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</si>
  <si>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</si>
  <si>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</si>
  <si>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</si>
  <si>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</si>
  <si>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</si>
  <si>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</si>
  <si>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</si>
  <si>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</si>
  <si>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</si>
  <si>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</si>
  <si>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</si>
  <si>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</si>
  <si>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</si>
  <si>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</si>
  <si>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</si>
  <si>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</si>
  <si>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</si>
  <si>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</si>
  <si>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</si>
  <si>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</si>
  <si>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</si>
  <si>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</si>
  <si>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</si>
  <si>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</si>
  <si>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</si>
  <si>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</si>
  <si>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</si>
  <si>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</si>
  <si>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</si>
  <si>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</si>
  <si>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</si>
  <si>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</si>
  <si>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</si>
  <si>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</si>
  <si>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</si>
  <si>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</si>
  <si>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</si>
  <si>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</si>
  <si>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</si>
  <si>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</si>
  <si>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</si>
  <si>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</si>
  <si>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</si>
  <si>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</si>
  <si>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</si>
  <si>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</si>
  <si>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</si>
  <si>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</si>
  <si>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</si>
  <si>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</si>
  <si>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</si>
  <si>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</si>
  <si>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</si>
  <si>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</si>
  <si>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</si>
  <si>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</si>
  <si>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</si>
  <si>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</si>
  <si>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</si>
  <si>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</si>
  <si>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</si>
  <si>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</si>
  <si>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</si>
  <si>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</si>
  <si>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</si>
  <si>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</si>
  <si>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</si>
  <si>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</si>
  <si>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</si>
  <si>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</si>
  <si>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</si>
  <si>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</si>
  <si>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</si>
  <si>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</si>
  <si>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</si>
  <si>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</si>
  <si>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</si>
  <si>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</si>
  <si>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</si>
  <si>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</si>
  <si>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</si>
  <si>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</si>
  <si>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</si>
  <si>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</si>
  <si>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</si>
  <si>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</si>
  <si>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</si>
  <si>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</si>
  <si>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</si>
  <si>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</si>
  <si>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</si>
  <si>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</si>
  <si>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</si>
  <si>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</si>
  <si>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</si>
  <si>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</si>
  <si>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</si>
  <si>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</si>
  <si>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</si>
  <si>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</si>
  <si>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</si>
  <si>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</si>
  <si>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</si>
  <si>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</si>
  <si>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</si>
  <si>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</si>
  <si>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</si>
  <si>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</si>
  <si>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</si>
  <si>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</si>
  <si>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</si>
  <si>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</si>
  <si>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</si>
  <si>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</si>
  <si>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</si>
  <si>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</si>
  <si>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</si>
  <si>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</si>
  <si>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</si>
  <si>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</si>
  <si>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</si>
  <si>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</si>
  <si>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</si>
  <si>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</si>
  <si>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</si>
  <si>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</si>
  <si>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</si>
  <si>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</si>
  <si>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</si>
  <si>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</si>
  <si>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</si>
  <si>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</si>
  <si>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</si>
  <si>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</si>
  <si>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</si>
  <si>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</si>
  <si>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</si>
  <si>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</si>
  <si>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</si>
  <si>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</si>
  <si>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</si>
  <si>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</si>
  <si>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</si>
  <si>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</si>
  <si>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</si>
  <si>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</si>
  <si>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</si>
  <si>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</si>
  <si>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</si>
  <si>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</si>
  <si>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</si>
  <si>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</si>
  <si>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</si>
  <si>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</si>
  <si>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</si>
  <si>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</si>
  <si>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</si>
  <si>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</si>
  <si>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</si>
  <si>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</si>
  <si>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</si>
  <si>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</si>
  <si>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</si>
  <si>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</si>
  <si>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</si>
  <si>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</si>
  <si>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</si>
  <si>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</si>
  <si>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</si>
  <si>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</si>
  <si>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</si>
  <si>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</si>
  <si>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</si>
  <si>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</si>
  <si>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</si>
  <si>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</si>
  <si>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</si>
  <si>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</si>
  <si>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</si>
  <si>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</si>
  <si>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</si>
  <si>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</si>
  <si>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</si>
  <si>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</si>
  <si>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</si>
  <si>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</si>
  <si>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</si>
  <si>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</si>
  <si>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</si>
  <si>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</si>
  <si>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</si>
  <si>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</si>
  <si>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</si>
  <si>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</si>
  <si>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</si>
  <si>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</si>
  <si>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</si>
  <si>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</si>
  <si>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</si>
  <si>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</si>
  <si>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</si>
  <si>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</si>
  <si>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</si>
  <si>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</si>
  <si>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</si>
  <si>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</si>
  <si>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</si>
  <si>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</si>
  <si>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</si>
  <si>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</si>
  <si>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</si>
  <si>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</si>
  <si>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</si>
  <si>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</si>
  <si>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</si>
  <si>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</si>
  <si>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</si>
  <si>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</si>
  <si>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</si>
  <si>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</si>
  <si>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</si>
  <si>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</si>
  <si>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</si>
  <si>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</si>
  <si>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</si>
  <si>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</si>
  <si>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</si>
  <si>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</si>
  <si>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</si>
  <si>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</si>
  <si>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</si>
  <si>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</si>
  <si>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</si>
  <si>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</si>
  <si>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</si>
  <si>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</si>
  <si>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</si>
  <si>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</si>
  <si>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</si>
  <si>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</si>
  <si>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</si>
  <si>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</si>
  <si>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</si>
  <si>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</si>
  <si>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</si>
  <si>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</si>
  <si>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</si>
  <si>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</si>
  <si>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</si>
  <si>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</si>
  <si>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</si>
  <si>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</si>
  <si>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</si>
  <si>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</si>
  <si>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</si>
  <si>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</si>
  <si>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</si>
  <si>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</si>
  <si>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</si>
  <si>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</si>
  <si>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</si>
  <si>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</si>
  <si>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</si>
  <si>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</si>
  <si>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</si>
  <si>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</si>
  <si>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</si>
  <si>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</si>
  <si>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</si>
  <si>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</si>
  <si>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</si>
  <si>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</si>
  <si>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</si>
  <si>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</si>
  <si>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</si>
  <si>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</si>
  <si>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</si>
  <si>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</si>
  <si>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</si>
  <si>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</si>
  <si>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</si>
  <si>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</si>
  <si>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</si>
  <si>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</si>
  <si>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</si>
  <si>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</si>
  <si>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</si>
  <si>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</si>
  <si>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</si>
  <si>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</si>
  <si>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</si>
  <si>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</si>
  <si>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</si>
  <si>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</si>
  <si>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</si>
  <si>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</si>
  <si>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</si>
  <si>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</si>
  <si>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</si>
  <si>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</si>
  <si>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</si>
  <si>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</si>
  <si>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</si>
  <si>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</si>
  <si>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</si>
  <si>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</si>
  <si>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</si>
  <si>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</si>
  <si>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</si>
  <si>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</si>
  <si>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</si>
  <si>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</si>
  <si>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</si>
  <si>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</si>
  <si>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</si>
  <si>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</si>
  <si>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</si>
  <si>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</si>
  <si>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</si>
  <si>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</si>
  <si>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</si>
  <si>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</si>
  <si>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</si>
  <si>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</si>
  <si>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</si>
  <si>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</si>
  <si>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</si>
  <si>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</si>
  <si>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</si>
  <si>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</si>
  <si>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</si>
  <si>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</si>
  <si>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</si>
  <si>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</si>
  <si>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</si>
  <si>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</si>
  <si>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</si>
  <si>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</si>
  <si>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</si>
  <si>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</si>
  <si>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</si>
  <si>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</si>
  <si>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</si>
  <si>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</si>
  <si>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</si>
  <si>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</si>
  <si>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</si>
  <si>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</si>
  <si>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</si>
  <si>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</si>
  <si>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</si>
  <si>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</si>
  <si>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</si>
  <si>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</si>
  <si>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</si>
  <si>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</si>
  <si>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</si>
  <si>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</si>
  <si>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</si>
  <si>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</si>
  <si>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</si>
  <si>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</si>
  <si>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</si>
  <si>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</si>
  <si>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</si>
  <si>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</si>
  <si>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</si>
  <si>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</si>
  <si>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</si>
  <si>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</si>
  <si>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</si>
  <si>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</si>
  <si>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</si>
  <si>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</si>
  <si>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</si>
  <si>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</si>
  <si>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</si>
  <si>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</si>
  <si>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</si>
  <si>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</si>
  <si>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</si>
  <si>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</si>
  <si>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</si>
  <si>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</si>
  <si>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</si>
  <si>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</si>
  <si>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</si>
  <si>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</si>
  <si>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</si>
  <si>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</si>
  <si>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</si>
  <si>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</si>
  <si>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</si>
  <si>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</si>
  <si>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</si>
  <si>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</si>
  <si>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</si>
  <si>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</si>
  <si>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</si>
  <si>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</si>
  <si>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</si>
  <si>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</si>
  <si>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</si>
  <si>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</si>
  <si>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</si>
  <si>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</si>
  <si>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</si>
  <si>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</si>
  <si>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</si>
  <si>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</si>
  <si>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</si>
  <si>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</si>
  <si>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</si>
  <si>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</si>
  <si>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</si>
  <si>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</si>
  <si>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</si>
  <si>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</si>
  <si>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</si>
  <si>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</si>
  <si>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</si>
  <si>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</si>
  <si>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</si>
  <si>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</si>
  <si>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</si>
  <si>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</si>
  <si>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</si>
  <si>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</si>
  <si>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</si>
  <si>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</si>
  <si>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</si>
  <si>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</si>
  <si>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</si>
  <si>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</si>
  <si>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</si>
  <si>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</si>
  <si>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</si>
  <si>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</si>
  <si>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</si>
  <si>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</si>
  <si>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</si>
  <si>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</si>
  <si>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</si>
  <si>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</si>
  <si>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</si>
  <si>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</si>
  <si>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</si>
  <si>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</si>
  <si>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</si>
  <si>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</si>
  <si>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</si>
  <si>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</si>
  <si>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</si>
  <si>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</si>
  <si>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</si>
  <si>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</si>
  <si>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</si>
  <si>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</si>
  <si>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</si>
  <si>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</si>
  <si>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</si>
  <si>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</si>
  <si>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</si>
  <si>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</si>
  <si>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</si>
  <si>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</si>
  <si>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</si>
  <si>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</si>
  <si>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</si>
  <si>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</si>
  <si>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</si>
  <si>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</si>
  <si>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</si>
  <si>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</si>
  <si>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</si>
  <si>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</si>
  <si>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</si>
  <si>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</si>
  <si>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</si>
  <si>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</si>
  <si>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</si>
  <si>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</si>
  <si>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</si>
  <si>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</si>
  <si>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</si>
  <si>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</si>
  <si>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</si>
  <si>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</si>
  <si>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</si>
  <si>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</si>
  <si>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</si>
  <si>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</si>
  <si>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</si>
  <si>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</si>
  <si>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</si>
  <si>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</si>
  <si>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</si>
  <si>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</si>
  <si>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</si>
  <si>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</si>
  <si>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</si>
  <si>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</si>
  <si>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</si>
  <si>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</si>
  <si>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</si>
  <si>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</si>
  <si>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</si>
  <si>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</si>
  <si>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</si>
  <si>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</si>
  <si>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</si>
  <si>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</si>
  <si>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</si>
  <si>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</si>
  <si>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</si>
  <si>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</si>
  <si>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</si>
  <si>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</si>
  <si>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</si>
  <si>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</si>
  <si>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</si>
  <si>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</si>
  <si>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</si>
  <si>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</si>
  <si>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</si>
  <si>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</si>
  <si>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</si>
  <si>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</si>
  <si>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</si>
  <si>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</si>
  <si>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</si>
  <si>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</si>
  <si>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</si>
  <si>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</si>
  <si>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</si>
  <si>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</si>
  <si>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</si>
  <si>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</si>
  <si>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</si>
  <si>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</si>
  <si>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</si>
  <si>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</si>
  <si>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</si>
  <si>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</si>
  <si>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</si>
  <si>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</si>
  <si>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</si>
  <si>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</si>
  <si>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</si>
  <si>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</si>
  <si>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</si>
  <si>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</si>
  <si>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</si>
  <si>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</si>
  <si>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</si>
  <si>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</si>
  <si>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</si>
  <si>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</si>
  <si>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</si>
  <si>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</si>
  <si>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</si>
  <si>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</si>
  <si>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</si>
  <si>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</si>
  <si>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</si>
  <si>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</si>
  <si>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</si>
  <si>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</si>
  <si>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</si>
  <si>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</si>
  <si>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</si>
  <si>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</si>
  <si>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</si>
  <si>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</si>
  <si>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</si>
  <si>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</si>
  <si>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</si>
  <si>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</si>
  <si>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</si>
  <si>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</si>
  <si>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</si>
  <si>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</si>
  <si>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</si>
  <si>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</si>
  <si>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</si>
  <si>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</si>
  <si>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</si>
  <si>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</si>
  <si>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</si>
  <si>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</si>
  <si>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</si>
  <si>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</si>
  <si>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</si>
  <si>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</si>
  <si>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</si>
  <si>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</si>
  <si>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</si>
  <si>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</si>
  <si>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</si>
  <si>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</si>
  <si>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</si>
  <si>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</si>
  <si>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</si>
  <si>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</si>
  <si>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</si>
  <si>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</si>
  <si>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</si>
  <si>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</si>
  <si>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</si>
  <si>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</si>
  <si>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</si>
  <si>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</si>
  <si>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</si>
  <si>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</si>
  <si>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</si>
  <si>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</si>
  <si>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</si>
  <si>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</si>
  <si>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</si>
  <si>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</si>
  <si>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</si>
  <si>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</si>
  <si>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</si>
  <si>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</si>
  <si>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</si>
  <si>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</si>
  <si>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</si>
  <si>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</si>
  <si>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</si>
  <si>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</si>
  <si>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</si>
  <si>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</si>
  <si>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</si>
  <si>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</si>
  <si>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</si>
  <si>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</si>
  <si>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</si>
  <si>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</si>
  <si>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</si>
  <si>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</si>
  <si>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</si>
  <si>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</si>
  <si>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</si>
  <si>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</si>
  <si>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</si>
  <si>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</si>
  <si>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</si>
  <si>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</si>
  <si>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</si>
  <si>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</si>
  <si>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</si>
  <si>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</si>
  <si>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</si>
  <si>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</si>
  <si>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</si>
  <si>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</si>
  <si>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</si>
  <si>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</si>
  <si>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</si>
  <si>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</si>
  <si>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</si>
  <si>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</si>
  <si>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</si>
  <si>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</si>
  <si>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</si>
  <si>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</si>
  <si>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</si>
  <si>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</si>
  <si>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</si>
  <si>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</si>
  <si>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</si>
  <si>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</si>
  <si>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</si>
  <si>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</si>
  <si>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</si>
  <si>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</si>
  <si>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</si>
  <si>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</si>
  <si>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</si>
  <si>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</si>
  <si>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</si>
  <si>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</si>
  <si>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</si>
  <si>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</si>
  <si>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</si>
  <si>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</si>
  <si>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</si>
  <si>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</si>
  <si>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</si>
  <si>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</si>
  <si>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</si>
  <si>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</si>
  <si>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</si>
  <si>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</si>
  <si>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</si>
  <si>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</si>
  <si>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</si>
  <si>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</si>
  <si>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</si>
  <si>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</si>
  <si>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</si>
  <si>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</si>
  <si>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</si>
  <si>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</si>
  <si>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</si>
  <si>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</si>
  <si>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</si>
  <si>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</si>
  <si>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</si>
  <si>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</si>
  <si>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</si>
  <si>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</si>
  <si>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</si>
  <si>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</si>
  <si>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</si>
  <si>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</si>
  <si>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</si>
  <si>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</si>
  <si>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</si>
  <si>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</si>
  <si>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</si>
  <si>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</si>
  <si>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</si>
  <si>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</si>
  <si>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</si>
  <si>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</si>
  <si>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</si>
  <si>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</si>
  <si>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</si>
  <si>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</si>
  <si>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</si>
  <si>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</si>
  <si>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</si>
  <si>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</si>
  <si>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</si>
  <si>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</si>
  <si>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</si>
  <si>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</si>
  <si>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</si>
  <si>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</si>
  <si>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</si>
  <si>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</si>
  <si>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</si>
  <si>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</si>
  <si>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</si>
  <si>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</si>
  <si>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</si>
  <si>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</si>
  <si>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</si>
  <si>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</si>
  <si>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</si>
  <si>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</si>
  <si>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</si>
  <si>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</si>
  <si>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</si>
  <si>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</si>
  <si>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</si>
  <si>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</si>
  <si>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</si>
  <si>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</si>
  <si>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</si>
  <si>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</si>
  <si>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</si>
  <si>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</si>
  <si>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</si>
  <si>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</si>
  <si>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</si>
  <si>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</si>
  <si>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</si>
  <si>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</si>
  <si>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</si>
  <si>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</si>
  <si>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</si>
  <si>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</si>
  <si>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</si>
  <si>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</si>
  <si>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</si>
  <si>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</si>
  <si>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</si>
  <si>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</si>
  <si>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</si>
  <si>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</si>
  <si>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</si>
  <si>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</si>
  <si>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</si>
  <si>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</si>
  <si>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</si>
  <si>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</si>
  <si>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</si>
  <si>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</si>
  <si>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</si>
  <si>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</si>
  <si>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</si>
  <si>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</si>
  <si>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</si>
  <si>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</si>
  <si>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</si>
  <si>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</si>
  <si>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</si>
  <si>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</si>
  <si>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</si>
  <si>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</si>
  <si>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</si>
  <si>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</si>
  <si>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</si>
  <si>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</si>
  <si>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</si>
  <si>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</si>
  <si>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</si>
  <si>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</si>
  <si>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</si>
  <si>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</si>
  <si>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</si>
  <si>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</si>
  <si>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</si>
  <si>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</si>
  <si>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</si>
  <si>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</si>
  <si>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</si>
  <si>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</si>
  <si>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</si>
  <si>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</si>
  <si>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</si>
  <si>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</si>
  <si>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</si>
  <si>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</si>
  <si>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</si>
  <si>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</si>
  <si>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</si>
  <si>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</si>
  <si>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</si>
  <si>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</si>
  <si>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</si>
  <si>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</si>
  <si>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</si>
  <si>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</si>
  <si>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</si>
  <si>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</si>
  <si>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</si>
  <si>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</si>
  <si>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</si>
  <si>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</si>
  <si>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</si>
  <si>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</si>
  <si>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</si>
  <si>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</si>
  <si>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</si>
  <si>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</si>
  <si>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</si>
  <si>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</si>
  <si>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</si>
  <si>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</si>
  <si>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</si>
  <si>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</si>
  <si>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</si>
  <si>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</si>
  <si>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</si>
  <si>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</si>
  <si>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</si>
  <si>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</si>
  <si>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</si>
  <si>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</si>
  <si>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</si>
  <si>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</si>
  <si>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</si>
  <si>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</si>
  <si>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</si>
  <si>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</si>
  <si>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</si>
  <si>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</si>
  <si>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</si>
  <si>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</si>
  <si>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</si>
  <si>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</si>
  <si>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</si>
  <si>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</si>
  <si>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</si>
  <si>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</si>
  <si>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</si>
  <si>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</si>
  <si>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</si>
  <si>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</si>
  <si>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</si>
  <si>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</si>
  <si>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</si>
  <si>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</si>
  <si>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</si>
  <si>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</si>
  <si>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</si>
  <si>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</si>
  <si>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</si>
  <si>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</si>
  <si>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</si>
  <si>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</si>
  <si>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</si>
  <si>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</si>
  <si>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</si>
  <si>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</si>
  <si>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</si>
  <si>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</si>
  <si>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</si>
  <si>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</si>
  <si>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</si>
  <si>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</si>
  <si>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</si>
  <si>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</si>
  <si>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</si>
  <si>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</si>
  <si>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</si>
  <si>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</si>
  <si>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</si>
  <si>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</si>
  <si>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</si>
  <si>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</si>
  <si>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</si>
  <si>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</si>
  <si>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</si>
  <si>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</si>
  <si>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</si>
  <si>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</si>
  <si>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</si>
  <si>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</si>
  <si>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</si>
  <si>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</si>
  <si>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</si>
  <si>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</si>
  <si>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</si>
  <si>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</si>
  <si>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</si>
  <si>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</si>
  <si>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</si>
  <si>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</si>
  <si>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</si>
  <si>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</si>
  <si>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</si>
  <si>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</si>
  <si>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</si>
  <si>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</si>
  <si>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</si>
  <si>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</si>
  <si>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</si>
  <si>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</si>
  <si>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</si>
  <si>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</si>
  <si>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</si>
  <si>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</si>
  <si>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</si>
  <si>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</si>
  <si>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</si>
  <si>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</si>
  <si>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</si>
  <si>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</si>
  <si>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</si>
  <si>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</si>
  <si>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</si>
  <si>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</si>
  <si>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</si>
  <si>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</si>
  <si>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</si>
  <si>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</si>
  <si>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</si>
  <si>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</si>
  <si>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</si>
  <si>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</si>
  <si>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</si>
  <si>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</si>
  <si>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</si>
  <si>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</si>
  <si>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</si>
  <si>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</si>
  <si>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</si>
  <si>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</si>
  <si>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</si>
  <si>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</si>
  <si>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</si>
  <si>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</si>
  <si>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</si>
  <si>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</si>
  <si>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</si>
  <si>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</si>
  <si>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</si>
  <si>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</si>
  <si>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</si>
  <si>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</si>
  <si>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</si>
  <si>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</si>
  <si>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</si>
  <si>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</si>
  <si>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</si>
  <si>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</si>
  <si>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</si>
  <si>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</si>
  <si>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</si>
  <si>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</si>
  <si>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</si>
  <si>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</si>
  <si>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</si>
  <si>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</si>
  <si>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</si>
  <si>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</si>
  <si>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</si>
  <si>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</si>
  <si>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</si>
  <si>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</si>
  <si>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</si>
  <si>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</si>
  <si>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</si>
  <si>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</si>
  <si>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</si>
  <si>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</si>
  <si>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</si>
  <si>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</si>
  <si>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</si>
  <si>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</si>
  <si>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</si>
  <si>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</si>
  <si>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</si>
  <si>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</si>
  <si>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</si>
  <si>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</si>
  <si>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</si>
  <si>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</si>
  <si>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</si>
  <si>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</si>
  <si>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</si>
  <si>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</si>
  <si>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</si>
  <si>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</si>
  <si>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</si>
  <si>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</si>
  <si>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</si>
  <si>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</si>
  <si>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</si>
  <si>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</si>
  <si>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</si>
  <si>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</si>
  <si>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</si>
  <si>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</si>
  <si>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</si>
  <si>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</si>
  <si>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</si>
  <si>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</si>
  <si>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</si>
  <si>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</si>
  <si>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</si>
  <si>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</si>
  <si>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</si>
  <si>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</si>
  <si>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</si>
  <si>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</si>
  <si>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</si>
  <si>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</si>
  <si>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</si>
  <si>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</si>
  <si>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</si>
  <si>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</si>
  <si>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</si>
  <si>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</si>
  <si>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</si>
  <si>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</si>
  <si>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</si>
  <si>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</si>
  <si>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</si>
  <si>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</si>
  <si>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</si>
  <si>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</si>
  <si>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</si>
  <si>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</si>
  <si>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</si>
  <si>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</si>
  <si>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</si>
  <si>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</si>
  <si>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</si>
  <si>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</si>
  <si>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</si>
  <si>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</si>
  <si>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</si>
  <si>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</si>
  <si>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</si>
  <si>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</si>
  <si>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</si>
  <si>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</si>
  <si>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</si>
  <si>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</si>
  <si>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</si>
  <si>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</si>
  <si>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</si>
  <si>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</si>
  <si>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</si>
  <si>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</si>
  <si>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</si>
  <si>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</si>
  <si>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</si>
  <si>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</si>
  <si>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</si>
  <si>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</si>
  <si>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</si>
  <si>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</si>
  <si>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</si>
  <si>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</si>
  <si>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</si>
  <si>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</si>
  <si>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</si>
  <si>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</si>
  <si>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</si>
  <si>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</si>
  <si>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</si>
  <si>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</si>
  <si>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</si>
  <si>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</si>
  <si>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</si>
  <si>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</si>
  <si>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</si>
  <si>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</si>
  <si>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</si>
  <si>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</si>
  <si>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</si>
  <si>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</si>
  <si>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</si>
  <si>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</si>
  <si>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</si>
  <si>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</si>
  <si>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</si>
  <si>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</si>
  <si>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</si>
  <si>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</si>
  <si>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</si>
  <si>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</si>
  <si>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</si>
  <si>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</si>
  <si>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</si>
  <si>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</si>
  <si>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</si>
  <si>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</si>
  <si>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</si>
  <si>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</si>
  <si>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</si>
  <si>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</si>
  <si>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</si>
  <si>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</si>
  <si>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</si>
  <si>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</si>
  <si>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</si>
  <si>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</si>
  <si>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</si>
  <si>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</si>
  <si>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</si>
  <si>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</si>
  <si>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</si>
  <si>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</si>
  <si>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</si>
  <si>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</si>
  <si>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</si>
  <si>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</si>
  <si>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</si>
  <si>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</si>
  <si>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</si>
  <si>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</si>
  <si>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</si>
  <si>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</si>
  <si>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</si>
  <si>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</si>
  <si>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</si>
  <si>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</si>
  <si>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</si>
  <si>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</si>
  <si>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</si>
  <si>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</si>
  <si>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</si>
  <si>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</si>
  <si>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</si>
  <si>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</si>
  <si>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</si>
  <si>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</si>
  <si>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</si>
  <si>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</si>
  <si>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</si>
  <si>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</si>
  <si>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</si>
  <si>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</si>
  <si>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</si>
  <si>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</si>
  <si>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</si>
  <si>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</si>
  <si>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</si>
  <si>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</si>
  <si>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</si>
  <si>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</si>
  <si>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</si>
  <si>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</si>
  <si>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</si>
  <si>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</si>
  <si>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</si>
  <si>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</si>
  <si>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</si>
  <si>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</si>
  <si>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</si>
  <si>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</si>
  <si>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</si>
  <si>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</si>
  <si>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</si>
  <si>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</si>
  <si>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</si>
  <si>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</si>
  <si>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</si>
  <si>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</si>
  <si>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</si>
  <si>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</si>
  <si>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</si>
  <si>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</si>
  <si>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</si>
  <si>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</si>
  <si>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</si>
  <si>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</si>
  <si>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</si>
  <si>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</si>
  <si>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</si>
  <si>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</si>
  <si>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</si>
  <si>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</si>
  <si>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</si>
  <si>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</si>
  <si>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</si>
  <si>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</si>
  <si>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</si>
  <si>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</si>
  <si>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</si>
  <si>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</si>
  <si>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</si>
  <si>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</si>
  <si>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</si>
  <si>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</si>
  <si>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</si>
  <si>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</si>
  <si>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</si>
  <si>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</si>
  <si>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</si>
  <si>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</si>
  <si>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</si>
  <si>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</si>
  <si>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</si>
  <si>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</si>
  <si>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</si>
  <si>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</si>
  <si>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</si>
  <si>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</si>
  <si>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</si>
  <si>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</si>
  <si>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</si>
  <si>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</si>
  <si>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</si>
  <si>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</si>
  <si>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</si>
  <si>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</si>
  <si>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</si>
  <si>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</si>
  <si>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</si>
  <si>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</si>
  <si>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</si>
  <si>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</si>
  <si>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</si>
  <si>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</si>
  <si>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</si>
  <si>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</si>
  <si>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</si>
  <si>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</si>
  <si>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</si>
  <si>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</si>
  <si>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</si>
  <si>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</si>
  <si>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</si>
  <si>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</si>
  <si>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</si>
  <si>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</si>
  <si>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</si>
  <si>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</si>
  <si>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</si>
  <si>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</si>
  <si>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</si>
  <si>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</si>
  <si>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</si>
  <si>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</si>
  <si>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</si>
  <si>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</si>
  <si>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</si>
  <si>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</si>
  <si>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</si>
  <si>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</si>
  <si>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</si>
  <si>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</si>
  <si>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</si>
  <si>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</si>
  <si>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</si>
  <si>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</si>
  <si>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</si>
  <si>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</si>
  <si>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</si>
  <si>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</si>
  <si>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</si>
  <si>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</si>
  <si>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</si>
  <si>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</si>
  <si>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</si>
  <si>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</si>
  <si>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</si>
  <si>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</si>
  <si>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</si>
  <si>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</si>
  <si>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</si>
  <si>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</si>
  <si>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</si>
  <si>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</si>
  <si>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</si>
  <si>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</si>
  <si>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</si>
  <si>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</si>
  <si>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</si>
  <si>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</si>
  <si>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</si>
  <si>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</si>
  <si>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</si>
  <si>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</si>
  <si>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</si>
  <si>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</si>
  <si>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</si>
  <si>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</si>
  <si>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</si>
  <si>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</si>
  <si>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</si>
  <si>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</si>
  <si>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</si>
  <si>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</si>
  <si>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</si>
  <si>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</si>
  <si>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</si>
  <si>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</si>
  <si>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</si>
  <si>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</si>
  <si>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</si>
  <si>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</si>
  <si>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</si>
  <si>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</si>
  <si>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</si>
  <si>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</si>
  <si>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</si>
  <si>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</si>
  <si>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</si>
  <si>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</si>
  <si>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</si>
  <si>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</si>
  <si>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</si>
  <si>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</si>
  <si>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</si>
  <si>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</si>
  <si>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</si>
  <si>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</si>
  <si>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</si>
  <si>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</si>
  <si>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</si>
  <si>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</si>
  <si>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</si>
  <si>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</si>
  <si>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</si>
  <si>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</si>
  <si>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</si>
  <si>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</si>
  <si>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</si>
  <si>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</si>
  <si>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</si>
  <si>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</si>
  <si>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</si>
  <si>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</si>
  <si>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</si>
  <si>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</si>
  <si>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</si>
  <si>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</si>
  <si>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</si>
  <si>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</si>
  <si>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</si>
  <si>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</si>
  <si>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</si>
  <si>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</si>
  <si>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</si>
  <si>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</si>
  <si>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</si>
  <si>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</si>
  <si>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</si>
  <si>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</si>
  <si>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</si>
  <si>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</si>
  <si>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</si>
  <si>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</si>
  <si>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</si>
  <si>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</si>
  <si>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</si>
  <si>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</si>
  <si>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</si>
  <si>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</si>
  <si>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</si>
  <si>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</si>
  <si>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</si>
  <si>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</si>
  <si>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</si>
  <si>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</si>
  <si>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</si>
  <si>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</si>
  <si>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</si>
  <si>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</si>
  <si>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</si>
  <si>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</si>
  <si>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</si>
  <si>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</si>
  <si>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</si>
  <si>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</si>
  <si>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</si>
  <si>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</si>
  <si>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</si>
  <si>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</si>
  <si>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</si>
  <si>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</si>
  <si>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</si>
  <si>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</si>
  <si>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</si>
  <si>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</si>
  <si>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</si>
  <si>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</si>
  <si>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</si>
  <si>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</si>
  <si>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</si>
  <si>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</si>
  <si>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</si>
  <si>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</si>
  <si>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</si>
  <si>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</si>
  <si>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</si>
  <si>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</si>
  <si>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</si>
  <si>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</si>
  <si>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</si>
  <si>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</si>
  <si>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</si>
  <si>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</si>
  <si>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</si>
  <si>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</si>
  <si>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</si>
  <si>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</si>
  <si>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</si>
  <si>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</si>
  <si>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</si>
  <si>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</si>
  <si>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</si>
  <si>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</si>
  <si>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</si>
  <si>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</si>
  <si>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</si>
  <si>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</si>
  <si>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</si>
  <si>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</si>
  <si>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</si>
  <si>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</si>
  <si>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</si>
  <si>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</si>
  <si>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</si>
  <si>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</si>
  <si>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</si>
  <si>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</si>
  <si>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</si>
  <si>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</si>
  <si>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</si>
  <si>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</si>
  <si>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</si>
  <si>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</si>
  <si>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</si>
  <si>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</si>
  <si>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</si>
  <si>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</si>
  <si>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</si>
  <si>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</si>
  <si>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</si>
  <si>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</si>
  <si>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</si>
  <si>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</si>
  <si>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</si>
  <si>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</si>
  <si>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</si>
  <si>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</si>
  <si>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</si>
  <si>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</si>
  <si>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</si>
  <si>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</si>
  <si>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</si>
  <si>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</si>
  <si>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</si>
  <si>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</si>
  <si>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</si>
  <si>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</si>
  <si>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</si>
  <si>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</si>
  <si>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</si>
  <si>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</si>
  <si>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</si>
  <si>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</si>
  <si>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</si>
  <si>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</si>
  <si>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</si>
  <si>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</si>
  <si>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</si>
  <si>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</si>
  <si>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</si>
  <si>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</si>
  <si>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</si>
  <si>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</si>
  <si>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</si>
  <si>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</si>
  <si>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</si>
  <si>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</si>
  <si>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</si>
  <si>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</si>
  <si>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</si>
  <si>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</si>
  <si>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</si>
  <si>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</si>
  <si>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</si>
  <si>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</si>
  <si>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</si>
  <si>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</si>
  <si>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</si>
  <si>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</si>
  <si>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</si>
  <si>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</si>
  <si>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</si>
  <si>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</si>
  <si>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</si>
  <si>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</si>
  <si>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</si>
  <si>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</si>
  <si>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</si>
  <si>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</si>
  <si>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</si>
  <si>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</si>
  <si>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</si>
  <si>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</si>
  <si>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</si>
  <si>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</si>
  <si>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</si>
  <si>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</si>
  <si>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</si>
  <si>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</si>
  <si>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</si>
  <si>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</si>
  <si>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</si>
  <si>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</si>
  <si>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</si>
  <si>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</si>
  <si>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</si>
  <si>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</si>
  <si>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</si>
  <si>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</si>
  <si>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</si>
  <si>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</si>
  <si>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</si>
  <si>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</si>
  <si>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</si>
  <si>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</si>
  <si>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</si>
  <si>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</si>
  <si>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</si>
  <si>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</si>
  <si>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</si>
  <si>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</si>
  <si>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</si>
  <si>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</si>
  <si>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</si>
  <si>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</si>
  <si>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</si>
  <si>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</si>
  <si>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</si>
  <si>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</si>
  <si>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</si>
  <si>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</si>
  <si>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</si>
  <si>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</si>
  <si>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</si>
  <si>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</si>
  <si>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</si>
  <si>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</si>
  <si>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</si>
  <si>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</si>
  <si>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</si>
  <si>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</si>
  <si>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</si>
  <si>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</si>
  <si>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</si>
  <si>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</si>
  <si>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</si>
  <si>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</si>
  <si>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</si>
  <si>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</si>
  <si>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</si>
  <si>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</si>
  <si>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</si>
  <si>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</si>
  <si>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</si>
  <si>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</si>
  <si>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</si>
  <si>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</si>
  <si>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</si>
  <si>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</si>
  <si>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</si>
  <si>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</si>
  <si>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</si>
  <si>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</si>
  <si>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</si>
  <si>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</si>
  <si>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</si>
  <si>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</si>
  <si>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</si>
  <si>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</si>
  <si>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</si>
  <si>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</si>
  <si>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</si>
  <si>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</si>
  <si>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</si>
  <si>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</si>
  <si>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</si>
  <si>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</si>
  <si>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</si>
  <si>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</si>
  <si>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</si>
  <si>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</si>
  <si>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</si>
  <si>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</si>
  <si>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</si>
  <si>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</si>
  <si>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</si>
  <si>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</si>
  <si>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</si>
  <si>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</si>
  <si>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</si>
  <si>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</si>
  <si>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</si>
  <si>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</si>
  <si>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</si>
  <si>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</si>
  <si>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</si>
  <si>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</si>
  <si>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</si>
  <si>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</si>
  <si>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</si>
  <si>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</si>
  <si>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</si>
  <si>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</si>
  <si>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</si>
  <si>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</si>
  <si>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</si>
  <si>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</si>
  <si>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</si>
  <si>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</si>
  <si>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</si>
  <si>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</si>
  <si>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</si>
  <si>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</si>
  <si>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</si>
  <si>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</si>
  <si>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</si>
  <si>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</si>
  <si>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</si>
  <si>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</si>
  <si>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</si>
  <si>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</si>
  <si>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</si>
  <si>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</si>
  <si>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</si>
  <si>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</si>
  <si>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</si>
  <si>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</si>
  <si>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</si>
  <si>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</si>
  <si>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</si>
  <si>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</si>
  <si>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</si>
  <si>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</si>
  <si>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</si>
  <si>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</si>
  <si>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</si>
  <si>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</si>
  <si>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</si>
  <si>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</si>
  <si>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</si>
  <si>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</si>
  <si>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</si>
  <si>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</si>
  <si>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</si>
  <si>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</si>
  <si>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</si>
  <si>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</si>
  <si>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</si>
  <si>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</si>
  <si>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</si>
  <si>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</si>
  <si>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</si>
  <si>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</si>
  <si>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</si>
  <si>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</si>
  <si>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</si>
  <si>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</si>
  <si>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</si>
  <si>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</si>
  <si>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</si>
  <si>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</si>
  <si>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</si>
  <si>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</si>
  <si>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</si>
  <si>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</si>
  <si>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</si>
  <si>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</si>
  <si>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</si>
  <si>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</si>
  <si>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</si>
  <si>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</si>
  <si>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</si>
  <si>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</si>
  <si>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</si>
  <si>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</si>
  <si>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</si>
  <si>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</si>
  <si>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</si>
  <si>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</si>
  <si>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</si>
  <si>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</si>
  <si>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</si>
  <si>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</si>
  <si>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</si>
  <si>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</si>
  <si>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</si>
  <si>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</si>
  <si>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</si>
  <si>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</si>
  <si>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</si>
  <si>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</si>
  <si>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</si>
  <si>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</si>
  <si>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</si>
  <si>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</si>
  <si>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</si>
  <si>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</si>
  <si>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</si>
  <si>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</si>
  <si>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</si>
  <si>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</si>
  <si>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</si>
  <si>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</si>
  <si>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</si>
  <si>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</si>
  <si>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</si>
  <si>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</si>
  <si>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</si>
  <si>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</si>
  <si>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</si>
  <si>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</si>
  <si>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</si>
  <si>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</si>
  <si>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</si>
  <si>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</si>
  <si>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</si>
  <si>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</si>
  <si>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</si>
  <si>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</si>
  <si>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</si>
  <si>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</si>
  <si>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</si>
  <si>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</si>
  <si>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</si>
  <si>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</si>
  <si>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</si>
  <si>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</si>
  <si>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</si>
  <si>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</si>
  <si>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</si>
  <si>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</si>
  <si>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</si>
  <si>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</si>
  <si>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</si>
  <si>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</si>
  <si>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</si>
  <si>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</si>
  <si>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</si>
  <si>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</si>
  <si>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</si>
  <si>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</si>
  <si>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</si>
  <si>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</si>
  <si>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</si>
  <si>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</si>
  <si>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</si>
  <si>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</si>
  <si>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</si>
  <si>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</si>
  <si>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</si>
  <si>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</si>
  <si>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</si>
  <si>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</si>
  <si>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</si>
  <si>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</si>
  <si>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</si>
  <si>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</si>
  <si>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</si>
  <si>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</si>
  <si>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</si>
  <si>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</si>
  <si>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</si>
  <si>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</si>
  <si>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</si>
  <si>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</si>
  <si>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</si>
  <si>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</si>
  <si>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</si>
  <si>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</si>
  <si>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</si>
  <si>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</si>
  <si>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</si>
  <si>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</si>
  <si>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</si>
  <si>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</si>
  <si>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</si>
  <si>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</si>
  <si>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</si>
  <si>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</si>
  <si>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</si>
  <si>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</si>
  <si>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</si>
  <si>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</si>
  <si>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</si>
  <si>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</si>
  <si>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</si>
  <si>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</si>
  <si>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</si>
  <si>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</si>
  <si>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</si>
  <si>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</si>
  <si>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</si>
  <si>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</si>
  <si>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</si>
  <si>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</si>
  <si>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</si>
  <si>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</si>
  <si>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</si>
  <si>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</si>
  <si>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</si>
  <si>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</si>
  <si>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</si>
  <si>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</si>
  <si>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</si>
  <si>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</si>
  <si>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</si>
  <si>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</si>
  <si>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</si>
  <si>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</si>
  <si>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</si>
  <si>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</si>
  <si>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</si>
  <si>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</si>
  <si>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</si>
  <si>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</si>
  <si>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</si>
  <si>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</si>
  <si>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</si>
  <si>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</si>
  <si>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</si>
  <si>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</si>
  <si>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</si>
  <si>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</si>
  <si>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</si>
  <si>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</si>
  <si>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</si>
  <si>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</si>
  <si>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</si>
  <si>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</si>
  <si>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</si>
  <si>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</si>
  <si>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</si>
  <si>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</si>
  <si>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</si>
  <si>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</si>
  <si>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</si>
  <si>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</si>
  <si>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</si>
  <si>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</si>
  <si>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</si>
  <si>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</si>
  <si>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</si>
  <si>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</si>
  <si>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</si>
  <si>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</si>
  <si>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</si>
  <si>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</si>
  <si>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</si>
  <si>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</si>
  <si>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</si>
  <si>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</si>
  <si>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</si>
  <si>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</si>
  <si>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</si>
  <si>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</si>
  <si>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</si>
  <si>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</si>
  <si>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</si>
  <si>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</si>
  <si>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</si>
  <si>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</si>
  <si>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</si>
  <si>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</si>
  <si>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</si>
  <si>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</si>
  <si>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</si>
  <si>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</si>
  <si>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</si>
  <si>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</si>
  <si>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</si>
  <si>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</si>
  <si>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</si>
  <si>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</si>
  <si>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</si>
  <si>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</si>
  <si>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</si>
  <si>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</si>
  <si>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</si>
  <si>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</si>
  <si>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</si>
  <si>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</si>
  <si>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</si>
  <si>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</si>
  <si>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</si>
  <si>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</si>
  <si>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</si>
  <si>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</si>
  <si>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</si>
  <si>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</si>
  <si>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</si>
  <si>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</si>
  <si>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</si>
  <si>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</si>
  <si>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</si>
  <si>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</si>
  <si>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</si>
  <si>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</si>
  <si>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</si>
  <si>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</si>
  <si>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</si>
  <si>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</si>
  <si>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</si>
  <si>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</si>
  <si>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</si>
  <si>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</si>
  <si>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</si>
  <si>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</si>
  <si>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</si>
  <si>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</si>
  <si>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</si>
  <si>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</si>
  <si>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</si>
  <si>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</si>
  <si>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</si>
  <si>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</si>
  <si>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</si>
  <si>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</si>
  <si>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</si>
  <si>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</si>
  <si>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</si>
  <si>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</si>
  <si>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</si>
  <si>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</si>
  <si>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</si>
  <si>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</si>
  <si>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</si>
  <si>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</si>
  <si>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</si>
  <si>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</si>
  <si>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</si>
  <si>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</si>
  <si>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</si>
  <si>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</si>
  <si>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</si>
  <si>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</si>
  <si>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</si>
  <si>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</si>
  <si>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</si>
  <si>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</si>
  <si>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</si>
  <si>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</si>
  <si>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</si>
  <si>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</si>
  <si>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</si>
  <si>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</si>
  <si>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</si>
  <si>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</si>
  <si>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</si>
  <si>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</si>
  <si>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</si>
  <si>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</si>
  <si>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</si>
  <si>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</si>
  <si>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</si>
  <si>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</si>
  <si>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</si>
  <si>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</si>
  <si>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</si>
  <si>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</si>
  <si>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</si>
  <si>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</si>
  <si>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</si>
  <si>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</si>
  <si>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</si>
  <si>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</si>
  <si>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</si>
  <si>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</si>
  <si>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</si>
  <si>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</si>
  <si>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</si>
  <si>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</si>
  <si>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</si>
  <si>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</si>
  <si>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</si>
  <si>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</si>
  <si>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</si>
  <si>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</si>
  <si>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</si>
  <si>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</si>
  <si>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</si>
  <si>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</si>
  <si>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</si>
  <si>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</si>
  <si>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</si>
  <si>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</si>
  <si>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</si>
  <si>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</si>
  <si>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</si>
  <si>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</si>
  <si>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</si>
  <si>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</si>
  <si>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</si>
  <si>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</si>
  <si>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</si>
  <si>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</si>
  <si>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</si>
  <si>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</si>
  <si>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</si>
  <si>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</si>
  <si>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</si>
  <si>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</si>
  <si>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</si>
  <si>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</si>
  <si>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</si>
  <si>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</si>
  <si>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</si>
  <si>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</si>
  <si>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</si>
  <si>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</si>
  <si>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</si>
  <si>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</si>
  <si>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</si>
  <si>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</si>
  <si>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</si>
  <si>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</si>
  <si>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</si>
  <si>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</si>
  <si>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</si>
  <si>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</si>
  <si>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</si>
  <si>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</si>
  <si>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</si>
  <si>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</si>
  <si>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</si>
  <si>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</si>
  <si>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</si>
  <si>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</si>
  <si>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</si>
  <si>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</si>
  <si>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</si>
  <si>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</si>
  <si>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</si>
  <si>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</si>
  <si>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</si>
  <si>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</si>
  <si>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</si>
  <si>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</si>
  <si>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</si>
  <si>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</si>
  <si>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</si>
  <si>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</si>
  <si>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</si>
  <si>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</si>
  <si>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</si>
  <si>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</si>
  <si>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</si>
  <si>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</si>
  <si>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</si>
  <si>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</si>
  <si>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</si>
  <si>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</si>
  <si>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</si>
  <si>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</si>
  <si>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</si>
  <si>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</si>
  <si>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</si>
  <si>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</si>
  <si>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</si>
  <si>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</si>
  <si>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</si>
  <si>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</si>
  <si>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</si>
  <si>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</si>
  <si>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</si>
  <si>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</si>
  <si>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</si>
  <si>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</si>
  <si>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</si>
  <si>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</si>
  <si>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</si>
  <si>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</si>
  <si>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</si>
  <si>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</si>
  <si>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</si>
  <si>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</si>
  <si>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</si>
  <si>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</si>
  <si>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</si>
  <si>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</si>
  <si>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</si>
  <si>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</si>
  <si>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</si>
  <si>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</si>
  <si>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</si>
  <si>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</si>
  <si>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</si>
  <si>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</si>
  <si>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</si>
  <si>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</si>
  <si>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</si>
  <si>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</si>
  <si>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</si>
  <si>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</si>
  <si>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</si>
  <si>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</si>
  <si>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</si>
  <si>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</si>
  <si>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</si>
  <si>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</si>
  <si>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</si>
  <si>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</si>
  <si>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</si>
  <si>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</si>
  <si>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</si>
  <si>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</si>
  <si>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</si>
  <si>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</si>
  <si>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</si>
  <si>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</si>
  <si>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</si>
  <si>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</si>
  <si>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</si>
  <si>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</si>
  <si>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</si>
  <si>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</si>
  <si>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</si>
  <si>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</si>
  <si>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</si>
  <si>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</si>
  <si>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</si>
  <si>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</si>
  <si>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</si>
  <si>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</si>
  <si>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</si>
  <si>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</si>
  <si>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</si>
  <si>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</si>
  <si>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</si>
  <si>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</si>
  <si>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</si>
  <si>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</si>
  <si>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</si>
  <si>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</si>
  <si>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</si>
  <si>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</si>
  <si>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</si>
  <si>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</si>
  <si>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</si>
  <si>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</si>
  <si>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</si>
  <si>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</si>
  <si>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</si>
  <si>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</si>
  <si>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</si>
  <si>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</si>
  <si>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</si>
  <si>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</si>
  <si>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</si>
  <si>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</si>
  <si>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</si>
  <si>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</si>
  <si>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</si>
  <si>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</si>
  <si>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</si>
  <si>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</si>
  <si>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</si>
  <si>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</si>
  <si>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</si>
  <si>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</si>
  <si>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</si>
  <si>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</si>
  <si>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</si>
  <si>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</si>
  <si>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</si>
  <si>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</si>
  <si>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</si>
  <si>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</si>
  <si>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</si>
  <si>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</si>
  <si>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</si>
  <si>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</si>
  <si>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</si>
  <si>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</si>
  <si>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</si>
  <si>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</si>
  <si>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</si>
  <si>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</si>
  <si>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</si>
  <si>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</si>
  <si>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</si>
  <si>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</si>
  <si>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</si>
  <si>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</si>
  <si>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</si>
  <si>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</si>
  <si>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</si>
  <si>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</si>
  <si>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</si>
  <si>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</si>
  <si>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</si>
  <si>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</si>
  <si>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</si>
  <si>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</si>
  <si>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</si>
  <si>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</si>
  <si>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</si>
  <si>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</si>
  <si>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</si>
  <si>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</si>
  <si>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</si>
  <si>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</si>
  <si>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</si>
  <si>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</si>
  <si>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</si>
  <si>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</si>
  <si>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</si>
  <si>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</si>
  <si>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</si>
  <si>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</si>
  <si>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</si>
  <si>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</si>
  <si>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</si>
  <si>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</si>
  <si>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</si>
  <si>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</si>
  <si>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</si>
  <si>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</si>
  <si>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</si>
  <si>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</si>
  <si>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</si>
  <si>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</si>
  <si>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</si>
  <si>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</si>
  <si>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</si>
  <si>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</si>
  <si>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</si>
  <si>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</si>
  <si>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</si>
  <si>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</si>
  <si>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</si>
  <si>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</si>
  <si>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</si>
  <si>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</si>
  <si>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</si>
  <si>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</si>
  <si>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</si>
  <si>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</si>
  <si>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</si>
  <si>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</si>
  <si>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</si>
  <si>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</si>
  <si>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</si>
  <si>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</si>
  <si>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</si>
  <si>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</si>
  <si>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</si>
  <si>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</si>
  <si>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</si>
  <si>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</si>
  <si>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</si>
  <si>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</si>
  <si>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</si>
  <si>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</si>
  <si>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</si>
  <si>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</si>
  <si>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</si>
  <si>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</si>
  <si>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</si>
  <si>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</si>
  <si>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</si>
  <si>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</si>
  <si>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</si>
  <si>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</si>
  <si>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</si>
  <si>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</si>
  <si>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</si>
  <si>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</si>
  <si>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</si>
  <si>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</si>
  <si>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</si>
  <si>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</si>
  <si>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</si>
  <si>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</si>
  <si>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</si>
  <si>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</si>
  <si>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</si>
  <si>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</si>
  <si>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</si>
  <si>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</si>
  <si>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</si>
  <si>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</si>
  <si>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</si>
  <si>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</si>
  <si>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</si>
  <si>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</si>
  <si>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</si>
  <si>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</si>
  <si>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</si>
  <si>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</si>
  <si>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</si>
  <si>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</si>
  <si>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</si>
  <si>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</si>
  <si>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</si>
  <si>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</si>
  <si>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</si>
  <si>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</si>
  <si>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</si>
  <si>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</si>
  <si>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</si>
  <si>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</si>
  <si>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</si>
  <si>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</si>
  <si>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</si>
  <si>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</si>
  <si>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</si>
  <si>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</si>
  <si>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</si>
  <si>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</si>
  <si>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</si>
  <si>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</si>
  <si>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</si>
  <si>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</si>
  <si>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</si>
  <si>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</si>
  <si>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</si>
  <si>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</si>
  <si>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</si>
  <si>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</si>
  <si>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</si>
  <si>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</si>
  <si>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</si>
  <si>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</si>
  <si>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</si>
  <si>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</si>
  <si>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</si>
  <si>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</si>
  <si>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</si>
  <si>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</si>
  <si>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</si>
  <si>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</si>
  <si>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</si>
  <si>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</si>
  <si>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</si>
  <si>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</si>
  <si>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</si>
  <si>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</si>
  <si>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</si>
  <si>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</si>
  <si>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</si>
  <si>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</si>
  <si>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</si>
  <si>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</si>
  <si>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</si>
  <si>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</si>
  <si>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</si>
  <si>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</si>
  <si>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</si>
  <si>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</si>
  <si>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</si>
  <si>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</si>
  <si>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</si>
  <si>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</si>
  <si>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</si>
  <si>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</si>
  <si>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</si>
  <si>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</si>
  <si>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</si>
  <si>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</si>
  <si>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</si>
  <si>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</si>
  <si>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</si>
  <si>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</si>
  <si>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</si>
  <si>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</si>
  <si>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</si>
  <si>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</si>
  <si>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</si>
  <si>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</si>
  <si>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</si>
  <si>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</si>
  <si>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</si>
  <si>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</si>
  <si>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</si>
  <si>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</si>
  <si>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</si>
  <si>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</si>
  <si>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</si>
  <si>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</si>
  <si>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</si>
  <si>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</si>
  <si>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</si>
  <si>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</si>
  <si>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</si>
  <si>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</si>
  <si>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</si>
  <si>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</si>
  <si>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</si>
  <si>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</si>
  <si>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</si>
  <si>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</si>
  <si>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</si>
  <si>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</si>
  <si>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</si>
  <si>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</si>
  <si>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</si>
  <si>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</si>
  <si>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</si>
  <si>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</si>
  <si>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</si>
  <si>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</si>
  <si>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</si>
  <si>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</si>
  <si>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</si>
  <si>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</si>
  <si>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</si>
  <si>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</si>
  <si>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</si>
  <si>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</si>
  <si>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</si>
  <si>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</si>
  <si>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</si>
  <si>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</si>
  <si>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</si>
  <si>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</si>
  <si>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</si>
  <si>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</si>
  <si>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</si>
  <si>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</si>
  <si>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</si>
  <si>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</si>
  <si>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</si>
  <si>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</si>
  <si>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</si>
  <si>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</si>
  <si>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</si>
  <si>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</si>
  <si>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</si>
  <si>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</si>
  <si>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</si>
  <si>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</si>
  <si>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</si>
  <si>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</si>
  <si>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</si>
  <si>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</si>
  <si>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</si>
  <si>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</si>
  <si>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</si>
  <si>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</si>
  <si>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</si>
  <si>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</si>
  <si>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</si>
  <si>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</si>
  <si>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</si>
  <si>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</si>
  <si>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</si>
  <si>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</si>
  <si>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</si>
  <si>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</si>
  <si>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</si>
  <si>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</si>
  <si>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</si>
  <si>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</si>
  <si>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</si>
  <si>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</si>
  <si>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</si>
  <si>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</si>
  <si>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</si>
  <si>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</si>
  <si>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</si>
  <si>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</si>
  <si>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</si>
  <si>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</si>
  <si>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</si>
  <si>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</si>
  <si>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</si>
  <si>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</si>
  <si>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</si>
  <si>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</si>
  <si>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</si>
  <si>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</si>
  <si>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</si>
  <si>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</si>
  <si>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</si>
  <si>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</si>
  <si>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</si>
  <si>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</si>
  <si>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</si>
  <si>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</si>
  <si>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</si>
  <si>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</si>
  <si>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</si>
  <si>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</si>
  <si>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</si>
  <si>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</si>
  <si>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</si>
  <si>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</si>
  <si>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</si>
  <si>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</si>
  <si>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</si>
  <si>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</si>
  <si>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</si>
  <si>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</si>
  <si>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</si>
  <si>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</si>
  <si>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</si>
  <si>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</si>
  <si>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</si>
  <si>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</si>
  <si>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</si>
  <si>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</si>
  <si>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</si>
  <si>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</si>
  <si>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</si>
  <si>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</si>
  <si>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</si>
  <si>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</si>
  <si>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</si>
  <si>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</si>
  <si>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</si>
  <si>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</si>
  <si>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</si>
  <si>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</si>
  <si>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</si>
  <si>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</si>
  <si>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</si>
  <si>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</si>
  <si>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</si>
  <si>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</si>
  <si>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</si>
  <si>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</si>
  <si>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</si>
  <si>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</si>
  <si>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</si>
  <si>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</si>
  <si>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</si>
  <si>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</si>
  <si>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</si>
  <si>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</si>
  <si>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</si>
  <si>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</si>
  <si>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</si>
  <si>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</si>
  <si>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</si>
  <si>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</si>
  <si>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</si>
  <si>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</si>
  <si>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</si>
  <si>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</si>
  <si>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</si>
  <si>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</si>
  <si>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</si>
  <si>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</si>
  <si>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</si>
  <si>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</si>
  <si>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</si>
  <si>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</si>
  <si>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</si>
  <si>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</si>
  <si>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</si>
  <si>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</si>
  <si>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</si>
  <si>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</si>
  <si>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</si>
  <si>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</si>
  <si>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</si>
  <si>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</si>
  <si>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</si>
  <si>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</si>
  <si>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</si>
  <si>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</si>
  <si>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</si>
  <si>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</si>
  <si>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</si>
  <si>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</si>
  <si>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</si>
  <si>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</si>
  <si>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</si>
  <si>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</si>
  <si>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</si>
  <si>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</si>
  <si>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</si>
  <si>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</si>
  <si>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</si>
  <si>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</si>
  <si>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</si>
  <si>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</si>
  <si>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</si>
  <si>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</si>
  <si>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</si>
  <si>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</si>
  <si>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</si>
  <si>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</si>
  <si>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</si>
  <si>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</si>
  <si>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</si>
  <si>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</si>
  <si>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</si>
  <si>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</si>
  <si>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</si>
  <si>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</si>
  <si>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</si>
  <si>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</si>
  <si>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</si>
  <si>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</si>
  <si>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</si>
  <si>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</si>
  <si>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</si>
  <si>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</si>
  <si>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</si>
  <si>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</si>
  <si>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</si>
  <si>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</si>
  <si>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</si>
  <si>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</si>
  <si>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</si>
  <si>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</si>
  <si>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</si>
  <si>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</si>
  <si>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</si>
  <si>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</si>
  <si>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</si>
  <si>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</si>
  <si>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</si>
  <si>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</si>
  <si>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</si>
  <si>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</si>
  <si>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</si>
  <si>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</si>
  <si>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</si>
  <si>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</si>
  <si>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</si>
  <si>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</si>
  <si>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</si>
  <si>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</si>
  <si>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</si>
  <si>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</si>
  <si>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</si>
  <si>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</si>
  <si>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</si>
  <si>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</si>
  <si>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</si>
  <si>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</si>
  <si>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</si>
  <si>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</si>
  <si>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</si>
  <si>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</si>
  <si>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</si>
  <si>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</si>
  <si>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</si>
  <si>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</si>
  <si>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</si>
  <si>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</si>
  <si>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</si>
  <si>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</si>
  <si>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</si>
  <si>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</si>
  <si>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</si>
  <si>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</si>
  <si>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</si>
  <si>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</si>
  <si>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</si>
  <si>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</si>
  <si>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</si>
  <si>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</si>
  <si>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</si>
  <si>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</si>
  <si>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</si>
  <si>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</si>
  <si>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</si>
  <si>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</si>
  <si>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</si>
  <si>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</si>
  <si>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</si>
  <si>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</si>
  <si>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</si>
  <si>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</si>
  <si>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</si>
  <si>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</si>
  <si>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</si>
  <si>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</si>
  <si>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</si>
  <si>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</si>
  <si>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</si>
  <si>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</si>
  <si>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</si>
  <si>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</si>
  <si>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</si>
  <si>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</si>
  <si>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</si>
  <si>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</si>
  <si>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</si>
  <si>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</si>
  <si>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</si>
  <si>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</si>
  <si>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</si>
  <si>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</si>
  <si>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</si>
  <si>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</si>
  <si>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</si>
  <si>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</si>
  <si>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</si>
  <si>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</si>
  <si>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</si>
  <si>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</si>
  <si>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</si>
  <si>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</si>
  <si>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</si>
  <si>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</si>
  <si>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</si>
  <si>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</si>
  <si>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</si>
  <si>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</si>
  <si>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</si>
  <si>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</si>
  <si>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</si>
  <si>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</si>
  <si>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</si>
  <si>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</si>
  <si>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</si>
  <si>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</si>
  <si>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</si>
  <si>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</si>
  <si>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</si>
  <si>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</si>
  <si>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</si>
  <si>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</si>
  <si>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</si>
  <si>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</si>
  <si>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</si>
  <si>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</si>
  <si>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</si>
  <si>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</si>
  <si>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</si>
  <si>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</si>
  <si>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</si>
  <si>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</si>
  <si>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</si>
  <si>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</si>
  <si>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</si>
  <si>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</si>
  <si>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</si>
  <si>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</si>
  <si>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</si>
  <si>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</si>
  <si>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</si>
  <si>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</si>
  <si>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</si>
  <si>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</si>
  <si>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</si>
  <si>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</si>
  <si>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</si>
  <si>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</si>
  <si>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</si>
  <si>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</si>
  <si>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</si>
  <si>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</si>
  <si>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</si>
  <si>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</si>
  <si>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</si>
  <si>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</si>
  <si>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</si>
  <si>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</si>
  <si>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</si>
  <si>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</si>
  <si>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</si>
  <si>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</si>
  <si>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</si>
  <si>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</si>
  <si>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</si>
  <si>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</si>
  <si>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</si>
  <si>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</si>
  <si>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</si>
  <si>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</si>
  <si>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</si>
  <si>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</si>
  <si>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</si>
  <si>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</si>
  <si>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</si>
  <si>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</si>
  <si>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</si>
  <si>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</si>
  <si>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</si>
  <si>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</si>
  <si>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</si>
  <si>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</si>
  <si>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</si>
  <si>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</si>
  <si>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</si>
  <si>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</si>
  <si>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</si>
  <si>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</si>
  <si>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</si>
  <si>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</si>
  <si>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</si>
  <si>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</si>
  <si>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</si>
  <si>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</si>
  <si>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</si>
  <si>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</si>
  <si>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</si>
  <si>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</si>
  <si>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</si>
  <si>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</si>
  <si>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</si>
  <si>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</si>
  <si>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</si>
  <si>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</si>
  <si>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</si>
  <si>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</si>
  <si>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</si>
  <si>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</si>
  <si>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</si>
  <si>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</si>
  <si>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</si>
  <si>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</si>
  <si>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</si>
  <si>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</si>
  <si>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</si>
  <si>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</si>
  <si>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</si>
  <si>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</si>
  <si>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</si>
  <si>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</si>
  <si>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</si>
  <si>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</si>
  <si>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</si>
  <si>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</si>
  <si>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</si>
  <si>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</si>
  <si>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</si>
  <si>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</si>
  <si>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</si>
  <si>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</si>
  <si>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</si>
  <si>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</si>
  <si>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</si>
  <si>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</si>
  <si>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</si>
  <si>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</si>
  <si>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</si>
  <si>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</si>
  <si>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</si>
  <si>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</si>
  <si>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</si>
  <si>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</si>
  <si>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</si>
  <si>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</si>
  <si>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</si>
  <si>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</si>
  <si>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</si>
  <si>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</si>
  <si>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</si>
  <si>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</si>
  <si>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</si>
  <si>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</si>
  <si>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</si>
  <si>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</si>
  <si>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</si>
  <si>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</si>
  <si>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</si>
  <si>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</si>
  <si>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</si>
  <si>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</si>
  <si>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</si>
  <si>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</si>
  <si>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</si>
  <si>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</si>
  <si>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</si>
  <si>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</si>
  <si>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</si>
  <si>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</si>
  <si>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</si>
  <si>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</si>
  <si>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</si>
  <si>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</si>
  <si>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</si>
  <si>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</si>
  <si>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</si>
  <si>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</si>
  <si>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</si>
  <si>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</si>
  <si>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</si>
  <si>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</si>
  <si>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</si>
  <si>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</si>
  <si>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</si>
  <si>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</si>
  <si>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</si>
  <si>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</si>
  <si>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</si>
  <si>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</si>
  <si>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</si>
  <si>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</si>
  <si>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</si>
  <si>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</si>
  <si>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</si>
  <si>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</si>
  <si>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</si>
  <si>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</si>
  <si>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</si>
  <si>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</si>
  <si>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</si>
  <si>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</si>
  <si>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</si>
  <si>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</si>
  <si>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</si>
  <si>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</si>
  <si>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</si>
  <si>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</si>
  <si>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</si>
  <si>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</si>
  <si>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</si>
  <si>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</si>
  <si>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</si>
  <si>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</si>
  <si>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</si>
  <si>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</si>
  <si>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</si>
  <si>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</si>
  <si>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</si>
  <si>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</si>
  <si>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</si>
  <si>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</si>
  <si>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</si>
  <si>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</si>
  <si>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</si>
  <si>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</si>
  <si>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</si>
  <si>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</si>
  <si>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</si>
  <si>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</si>
  <si>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</si>
  <si>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</si>
  <si>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</si>
  <si>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</si>
  <si>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</si>
  <si>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</si>
  <si>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</si>
  <si>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</si>
  <si>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</si>
  <si>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</si>
  <si>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</si>
  <si>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</si>
  <si>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</si>
  <si>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</si>
  <si>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</si>
  <si>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</si>
  <si>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</si>
  <si>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</si>
  <si>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</si>
  <si>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</si>
  <si>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</si>
  <si>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</si>
  <si>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</si>
  <si>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</si>
  <si>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</si>
  <si>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</si>
  <si>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</si>
  <si>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</si>
  <si>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</si>
  <si>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</si>
  <si>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</si>
  <si>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</si>
  <si>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</si>
  <si>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</si>
  <si>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</si>
  <si>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</si>
  <si>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</si>
  <si>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</si>
  <si>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</si>
  <si>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</si>
  <si>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</si>
  <si>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</si>
  <si>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</si>
  <si>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</si>
  <si>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</si>
  <si>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</si>
  <si>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</si>
  <si>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</si>
  <si>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</si>
  <si>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</si>
  <si>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</si>
  <si>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</si>
  <si>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</si>
  <si>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</si>
  <si>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</si>
  <si>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</si>
  <si>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</si>
  <si>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</si>
  <si>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</si>
  <si>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</si>
  <si>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</si>
  <si>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</si>
  <si>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</si>
  <si>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</si>
  <si>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</si>
  <si>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</si>
  <si>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</si>
  <si>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</si>
  <si>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</si>
  <si>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</si>
  <si>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</si>
  <si>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</si>
  <si>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</si>
  <si>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</si>
  <si>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</si>
  <si>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</si>
  <si>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</si>
  <si>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</si>
  <si>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</si>
  <si>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</si>
  <si>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</si>
  <si>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</si>
  <si>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</si>
  <si>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</si>
  <si>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</si>
  <si>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</si>
  <si>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</si>
  <si>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</si>
  <si>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</si>
  <si>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</si>
  <si>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</si>
  <si>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</si>
  <si>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</si>
  <si>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</si>
  <si>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</si>
  <si>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</si>
  <si>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</si>
  <si>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</si>
  <si>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</si>
  <si>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</si>
  <si>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</si>
  <si>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</si>
  <si>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</si>
  <si>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</si>
  <si>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</si>
  <si>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</si>
  <si>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</si>
  <si>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</si>
  <si>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</si>
  <si>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</si>
  <si>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</si>
  <si>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</si>
  <si>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</si>
  <si>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</si>
  <si>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</si>
  <si>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</si>
  <si>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</si>
  <si>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</si>
  <si>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</si>
  <si>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</si>
  <si>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</si>
  <si>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</si>
  <si>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</si>
  <si>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</si>
  <si>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</si>
  <si>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</si>
  <si>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</si>
  <si>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</si>
  <si>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</si>
  <si>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</si>
  <si>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</si>
  <si>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</si>
  <si>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</si>
  <si>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</si>
  <si>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</si>
  <si>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</si>
  <si>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</si>
  <si>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</si>
  <si>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</si>
  <si>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</si>
  <si>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</si>
  <si>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</si>
  <si>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</si>
  <si>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</si>
  <si>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</si>
  <si>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</si>
  <si>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</si>
  <si>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</si>
  <si>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</si>
  <si>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</si>
  <si>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</si>
  <si>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</si>
  <si>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</si>
  <si>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</si>
  <si>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</si>
  <si>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</si>
  <si>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</si>
  <si>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</si>
  <si>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</si>
  <si>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</si>
  <si>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</si>
  <si>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</si>
  <si>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</si>
  <si>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</si>
  <si>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</si>
  <si>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</si>
  <si>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</si>
  <si>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</si>
  <si>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</si>
  <si>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</si>
  <si>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</si>
  <si>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</si>
  <si>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</si>
  <si>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</si>
  <si>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</si>
  <si>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</si>
  <si>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</si>
  <si>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</si>
  <si>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</si>
  <si>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</si>
  <si>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</si>
  <si>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</si>
  <si>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</si>
  <si>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</si>
  <si>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</si>
  <si>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</si>
  <si>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</si>
  <si>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</si>
  <si>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</si>
  <si>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</si>
  <si>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</si>
  <si>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</si>
  <si>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</si>
  <si>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</si>
  <si>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</si>
  <si>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</si>
  <si>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</si>
  <si>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</si>
  <si>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</si>
  <si>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</si>
  <si>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</si>
  <si>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</si>
  <si>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</si>
  <si>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</si>
  <si>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</si>
  <si>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</si>
  <si>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</si>
  <si>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</si>
  <si>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</si>
  <si>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</si>
  <si>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</si>
  <si>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</si>
  <si>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</si>
  <si>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</si>
  <si>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</si>
  <si>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</si>
  <si>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</si>
  <si>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</si>
  <si>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</si>
  <si>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</si>
  <si>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</si>
  <si>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</si>
  <si>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</si>
  <si>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</si>
  <si>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</si>
  <si>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</si>
  <si>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</si>
  <si>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</si>
  <si>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</si>
  <si>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</si>
  <si>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</si>
  <si>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</si>
  <si>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</si>
  <si>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</si>
  <si>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</si>
  <si>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</si>
  <si>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</si>
  <si>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</si>
  <si>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</si>
  <si>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</si>
  <si>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</si>
  <si>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</si>
  <si>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</si>
  <si>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</si>
  <si>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</si>
  <si>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</si>
  <si>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</si>
  <si>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</si>
  <si>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</si>
  <si>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</si>
  <si>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</si>
  <si>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</si>
  <si>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</si>
  <si>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</si>
  <si>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</si>
  <si>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</si>
  <si>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</si>
  <si>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</si>
  <si>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</si>
  <si>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</si>
  <si>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</si>
  <si>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</si>
  <si>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</si>
  <si>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</si>
  <si>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</si>
  <si>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</si>
  <si>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</si>
  <si>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</si>
  <si>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</si>
  <si>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</si>
  <si>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</si>
  <si>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</si>
  <si>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</si>
  <si>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</si>
  <si>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</si>
  <si>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</si>
  <si>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</si>
  <si>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</si>
  <si>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</si>
  <si>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</si>
  <si>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</si>
  <si>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</si>
  <si>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</si>
  <si>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</si>
  <si>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</si>
  <si>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</si>
  <si>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</si>
  <si>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</si>
  <si>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</si>
  <si>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</si>
  <si>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</si>
  <si>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</si>
  <si>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</si>
  <si>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</si>
  <si>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</si>
  <si>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</si>
  <si>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</si>
  <si>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</si>
  <si>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</si>
  <si>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</si>
  <si>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</si>
  <si>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</si>
  <si>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</si>
  <si>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</si>
  <si>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</si>
  <si>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</si>
  <si>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</si>
  <si>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</si>
  <si>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</si>
  <si>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</si>
  <si>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</si>
  <si>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</si>
  <si>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</si>
  <si>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</si>
  <si>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</si>
  <si>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</si>
  <si>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</si>
  <si>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</si>
  <si>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</si>
  <si>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</si>
  <si>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</si>
  <si>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</si>
  <si>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</si>
  <si>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</si>
  <si>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</si>
  <si>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</si>
  <si>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</si>
  <si>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</si>
  <si>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</si>
  <si>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</si>
  <si>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</si>
  <si>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</si>
  <si>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</si>
  <si>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</si>
  <si>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</si>
  <si>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</si>
  <si>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</si>
  <si>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</si>
  <si>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</si>
  <si>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</si>
  <si>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</si>
  <si>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</si>
  <si>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</si>
  <si>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</si>
  <si>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</si>
  <si>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</si>
  <si>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</si>
  <si>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</si>
  <si>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</si>
  <si>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</si>
  <si>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</si>
  <si>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</si>
  <si>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</si>
  <si>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</si>
  <si>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</si>
  <si>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</si>
  <si>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</si>
  <si>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</si>
  <si>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</si>
  <si>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</si>
  <si>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</si>
  <si>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</si>
  <si>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</si>
  <si>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</si>
  <si>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</si>
  <si>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</si>
  <si>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</si>
  <si>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</si>
  <si>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</si>
  <si>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</si>
  <si>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</si>
  <si>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</si>
  <si>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</si>
  <si>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</si>
  <si>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</si>
  <si>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</si>
  <si>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</si>
  <si>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</si>
  <si>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</si>
  <si>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</si>
  <si>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</si>
  <si>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</si>
  <si>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</si>
  <si>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</si>
  <si>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</si>
  <si>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</si>
  <si>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</si>
  <si>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</si>
  <si>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</si>
  <si>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</si>
  <si>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</si>
  <si>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</si>
  <si>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</si>
  <si>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</si>
  <si>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</si>
  <si>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</si>
  <si>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</si>
  <si>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</si>
  <si>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</si>
  <si>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</si>
  <si>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</si>
  <si>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</si>
  <si>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</si>
  <si>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</si>
  <si>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</si>
  <si>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</si>
  <si>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</si>
  <si>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</si>
  <si>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</si>
  <si>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</si>
  <si>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</si>
  <si>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</si>
  <si>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</si>
  <si>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</si>
  <si>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</si>
  <si>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</si>
  <si>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</si>
  <si>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</si>
  <si>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</si>
  <si>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</si>
  <si>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</si>
  <si>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</si>
  <si>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</si>
  <si>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</si>
  <si>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</si>
  <si>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</si>
  <si>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</si>
  <si>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</si>
  <si>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</si>
  <si>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</si>
  <si>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</si>
  <si>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</si>
  <si>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</si>
  <si>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</si>
  <si>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</si>
  <si>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</si>
  <si>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</si>
  <si>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</si>
  <si>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</si>
  <si>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</si>
  <si>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</si>
  <si>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</si>
  <si>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</si>
  <si>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</si>
  <si>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</si>
  <si>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</si>
  <si>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</si>
  <si>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</si>
  <si>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</si>
  <si>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</si>
  <si>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</si>
  <si>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</si>
  <si>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</si>
  <si>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</si>
  <si>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</si>
  <si>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</si>
  <si>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</si>
  <si>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</si>
  <si>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</si>
  <si>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</si>
  <si>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</si>
  <si>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</si>
  <si>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</si>
  <si>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</si>
  <si>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</si>
  <si>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</si>
  <si>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</si>
  <si>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</si>
  <si>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</si>
  <si>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</si>
  <si>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</si>
  <si>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</si>
  <si>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</si>
  <si>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</si>
  <si>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</si>
  <si>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</si>
  <si>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</si>
  <si>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</si>
  <si>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</si>
  <si>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</si>
  <si>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</si>
  <si>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</si>
  <si>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</si>
  <si>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</si>
  <si>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</si>
  <si>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</si>
  <si>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</si>
  <si>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</si>
  <si>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</si>
  <si>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</si>
  <si>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</si>
  <si>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</si>
  <si>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</si>
  <si>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</si>
  <si>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</si>
  <si>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</si>
  <si>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</si>
  <si>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</si>
  <si>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</si>
  <si>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</si>
  <si>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</si>
  <si>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</si>
  <si>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</si>
  <si>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</si>
  <si>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</si>
  <si>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</si>
  <si>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</si>
  <si>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</si>
  <si>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</si>
  <si>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</si>
  <si>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</si>
  <si>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</si>
  <si>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</si>
  <si>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</si>
  <si>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</si>
  <si>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</si>
  <si>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</si>
  <si>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</si>
  <si>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</si>
  <si>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</si>
  <si>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</si>
  <si>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</si>
  <si>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</si>
  <si>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</si>
  <si>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</si>
  <si>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</si>
  <si>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</si>
  <si>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</si>
  <si>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</si>
  <si>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</si>
  <si>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</si>
  <si>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</si>
  <si>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</si>
  <si>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</si>
  <si>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</si>
  <si>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</si>
  <si>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</si>
  <si>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</si>
  <si>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</si>
  <si>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</si>
  <si>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</si>
  <si>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</si>
  <si>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</si>
  <si>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</si>
  <si>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</si>
  <si>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</si>
  <si>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</si>
  <si>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</si>
  <si>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</si>
  <si>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</si>
  <si>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</si>
  <si>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</si>
  <si>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</si>
  <si>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</si>
  <si>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</si>
  <si>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</si>
  <si>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</si>
  <si>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</si>
  <si>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</si>
  <si>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</si>
  <si>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</si>
  <si>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</si>
  <si>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</si>
  <si>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</si>
  <si>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</si>
  <si>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</si>
  <si>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</si>
  <si>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</si>
  <si>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</si>
  <si>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</si>
  <si>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</si>
  <si>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</si>
  <si>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</si>
  <si>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</si>
  <si>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</si>
  <si>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</si>
  <si>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</si>
  <si>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</si>
  <si>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</si>
  <si>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</si>
  <si>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</si>
  <si>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</si>
  <si>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</si>
  <si>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</si>
  <si>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</si>
  <si>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</si>
  <si>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</si>
  <si>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</si>
  <si>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</si>
  <si>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</si>
  <si>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</si>
  <si>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</si>
  <si>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</si>
  <si>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</si>
  <si>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</si>
  <si>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</si>
  <si>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</si>
  <si>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</si>
  <si>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</si>
  <si>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</si>
  <si>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</si>
  <si>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</si>
  <si>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</si>
  <si>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</si>
  <si>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</si>
  <si>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</si>
  <si>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</si>
  <si>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</si>
  <si>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</si>
  <si>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</si>
  <si>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</si>
  <si>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</si>
  <si>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</si>
  <si>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</si>
  <si>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</si>
  <si>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</si>
  <si>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</si>
  <si>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</si>
  <si>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</si>
  <si>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</si>
  <si>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</si>
  <si>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</si>
  <si>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</si>
  <si>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</si>
  <si>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</si>
  <si>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</si>
  <si>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</si>
  <si>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</si>
  <si>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</si>
  <si>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</si>
  <si>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</si>
  <si>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</si>
  <si>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</si>
  <si>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</si>
  <si>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</si>
  <si>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</si>
  <si>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</si>
  <si>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</si>
  <si>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</si>
  <si>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</si>
  <si>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</si>
  <si>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</si>
  <si>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</si>
  <si>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</si>
  <si>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</si>
  <si>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</si>
  <si>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</si>
  <si>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</si>
  <si>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</si>
  <si>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</si>
  <si>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</si>
  <si>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</si>
  <si>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</si>
  <si>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</si>
  <si>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</si>
  <si>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</si>
  <si>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</si>
  <si>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</si>
  <si>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</si>
  <si>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</si>
  <si>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</si>
  <si>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</si>
  <si>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</si>
  <si>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</si>
  <si>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</si>
  <si>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</si>
  <si>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</si>
  <si>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</si>
  <si>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</si>
  <si>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</si>
  <si>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</si>
  <si>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</si>
  <si>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</si>
  <si>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</si>
  <si>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</si>
  <si>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</si>
  <si>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</si>
  <si>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</si>
  <si>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</si>
  <si>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</si>
  <si>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</si>
  <si>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</si>
  <si>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</si>
  <si>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</si>
  <si>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</si>
  <si>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</si>
  <si>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</si>
  <si>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</si>
  <si>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</si>
  <si>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</si>
  <si>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</si>
  <si>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</si>
  <si>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</si>
  <si>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</si>
  <si>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</si>
  <si>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</si>
  <si>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</si>
  <si>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</si>
  <si>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</si>
  <si>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</si>
  <si>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</si>
  <si>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</si>
  <si>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</si>
  <si>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</si>
  <si>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</si>
  <si>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</si>
  <si>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</si>
  <si>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</si>
  <si>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</si>
  <si>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</si>
  <si>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</si>
  <si>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</si>
  <si>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</si>
  <si>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</si>
  <si>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</si>
  <si>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</si>
  <si>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</si>
  <si>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</si>
  <si>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</si>
  <si>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</si>
  <si>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</si>
  <si>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</si>
  <si>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</si>
  <si>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</si>
  <si>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</si>
  <si>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</si>
  <si>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</si>
  <si>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</si>
  <si>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</si>
  <si>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</si>
  <si>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</si>
  <si>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</si>
  <si>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</si>
  <si>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</si>
  <si>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</si>
  <si>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</si>
  <si>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</si>
  <si>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</si>
  <si>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</si>
  <si>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</si>
  <si>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</si>
  <si>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</si>
  <si>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</si>
  <si>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</si>
  <si>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</si>
  <si>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</si>
  <si>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</si>
  <si>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</si>
  <si>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</si>
  <si>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</si>
  <si>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</si>
  <si>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</si>
  <si>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</si>
  <si>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</si>
  <si>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</si>
  <si>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</si>
  <si>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</si>
  <si>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</si>
  <si>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</si>
  <si>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</si>
  <si>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</si>
  <si>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</si>
  <si>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</si>
  <si>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</si>
  <si>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</si>
  <si>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</si>
  <si>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</si>
  <si>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</si>
  <si>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</si>
  <si>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</si>
  <si>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</si>
  <si>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</si>
  <si>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</si>
  <si>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</si>
  <si>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</si>
  <si>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</si>
  <si>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</si>
  <si>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</si>
  <si>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</si>
  <si>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</si>
  <si>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</si>
  <si>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</si>
  <si>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</si>
  <si>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</si>
  <si>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</si>
  <si>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</si>
  <si>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</si>
  <si>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</si>
  <si>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</si>
  <si>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</si>
  <si>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</si>
  <si>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</si>
  <si>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</si>
  <si>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</si>
  <si>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</si>
  <si>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</si>
  <si>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</si>
  <si>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</si>
  <si>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</si>
  <si>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</si>
  <si>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</si>
  <si>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</si>
  <si>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</si>
  <si>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</si>
  <si>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</si>
  <si>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</si>
  <si>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</si>
  <si>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</si>
  <si>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</si>
  <si>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</si>
  <si>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</si>
  <si>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</si>
  <si>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</si>
  <si>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</si>
  <si>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</si>
  <si>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</si>
  <si>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</si>
  <si>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</si>
  <si>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</si>
  <si>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</si>
  <si>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</si>
  <si>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</si>
  <si>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</si>
  <si>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</si>
  <si>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</si>
  <si>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</si>
  <si>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</si>
  <si>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</si>
  <si>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</si>
  <si>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</si>
  <si>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</si>
  <si>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</si>
  <si>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</si>
  <si>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</si>
  <si>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</si>
  <si>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</si>
  <si>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</si>
  <si>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</si>
  <si>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</si>
  <si>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</si>
  <si>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</si>
  <si>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</si>
  <si>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</si>
  <si>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</si>
  <si>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</si>
  <si>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</si>
  <si>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</si>
  <si>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</si>
  <si>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</si>
  <si>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</si>
  <si>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</si>
  <si>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</si>
  <si>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</si>
  <si>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</si>
  <si>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</si>
  <si>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</si>
  <si>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</si>
  <si>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</si>
  <si>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</si>
  <si>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</si>
  <si>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</si>
  <si>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</si>
  <si>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</si>
  <si>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</si>
  <si>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</si>
  <si>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</si>
  <si>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</si>
  <si>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</si>
  <si>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</si>
  <si>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</si>
  <si>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</si>
  <si>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</si>
  <si>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</si>
  <si>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</si>
  <si>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</si>
  <si>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</si>
  <si>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</si>
  <si>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</si>
  <si>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</si>
  <si>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</si>
  <si>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</si>
  <si>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</si>
  <si>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</si>
  <si>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</si>
  <si>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</si>
  <si>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</si>
  <si>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</si>
  <si>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</si>
  <si>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</si>
  <si>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</si>
  <si>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</si>
  <si>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</si>
  <si>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</si>
  <si>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</si>
  <si>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</si>
  <si>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</si>
  <si>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</si>
  <si>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</si>
  <si>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</si>
  <si>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</si>
  <si>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</si>
  <si>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</si>
  <si>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</si>
  <si>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</si>
  <si>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</si>
  <si>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</si>
  <si>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</si>
  <si>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</si>
  <si>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</si>
  <si>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</si>
  <si>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</si>
  <si>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</si>
  <si>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</si>
  <si>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</si>
  <si>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</si>
  <si>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</si>
  <si>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</si>
  <si>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</si>
  <si>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</si>
  <si>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</si>
  <si>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</si>
  <si>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</si>
  <si>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</si>
  <si>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</si>
  <si>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</si>
  <si>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</si>
  <si>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</si>
  <si>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</si>
  <si>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</si>
  <si>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</si>
  <si>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</si>
  <si>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</si>
  <si>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</si>
  <si>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</si>
  <si>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</si>
  <si>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</si>
  <si>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</si>
  <si>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</si>
  <si>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</si>
  <si>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</si>
  <si>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</si>
  <si>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</si>
  <si>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</si>
  <si>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</si>
  <si>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</si>
  <si>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</si>
  <si>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</si>
  <si>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</si>
  <si>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</si>
  <si>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</si>
  <si>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</si>
  <si>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</si>
  <si>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</si>
  <si>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</si>
  <si>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</si>
  <si>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</si>
  <si>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</si>
  <si>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</si>
  <si>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</si>
  <si>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</si>
  <si>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</si>
  <si>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</si>
  <si>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</si>
  <si>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</si>
  <si>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</si>
  <si>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</si>
  <si>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</si>
  <si>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</si>
  <si>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</si>
  <si>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</si>
  <si>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</si>
  <si>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</si>
  <si>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</si>
  <si>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</si>
  <si>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</si>
  <si>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</si>
  <si>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</si>
  <si>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</si>
  <si>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</si>
  <si>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</si>
  <si>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</si>
  <si>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</si>
  <si>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</si>
  <si>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</si>
  <si>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</si>
  <si>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</si>
  <si>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</si>
  <si>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</si>
  <si>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</si>
  <si>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</si>
  <si>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</si>
  <si>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</si>
  <si>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</si>
  <si>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</si>
  <si>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</si>
  <si>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</si>
  <si>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</si>
  <si>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</si>
  <si>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</si>
  <si>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</si>
  <si>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</si>
  <si>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</si>
  <si>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</si>
  <si>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</si>
  <si>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</si>
  <si>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</si>
  <si>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</si>
  <si>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</si>
  <si>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</si>
  <si>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</si>
  <si>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</si>
  <si>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</si>
  <si>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</si>
  <si>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</si>
  <si>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</si>
  <si>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</si>
  <si>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</si>
  <si>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</si>
  <si>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</si>
  <si>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</si>
  <si>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</si>
  <si>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</si>
  <si>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</si>
  <si>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</si>
  <si>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</si>
  <si>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</si>
  <si>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</si>
  <si>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</si>
  <si>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</si>
  <si>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</si>
  <si>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</si>
  <si>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</si>
  <si>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</si>
  <si>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</si>
  <si>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</si>
  <si>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</si>
  <si>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</si>
  <si>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</si>
  <si>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</si>
  <si>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</si>
  <si>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</si>
  <si>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</si>
  <si>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</si>
  <si>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</si>
  <si>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</si>
  <si>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</si>
  <si>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</si>
  <si>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</si>
  <si>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</si>
  <si>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</si>
  <si>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</si>
  <si>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</si>
  <si>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</si>
  <si>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</si>
  <si>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</si>
  <si>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</si>
  <si>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</si>
  <si>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</si>
  <si>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</si>
  <si>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</si>
  <si>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</si>
  <si>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</si>
  <si>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</si>
  <si>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</si>
  <si>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</si>
  <si>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</si>
  <si>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</si>
  <si>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</si>
  <si>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</si>
  <si>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</si>
  <si>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</si>
  <si>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</si>
  <si>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</si>
  <si>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</si>
  <si>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</si>
  <si>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</si>
  <si>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</si>
  <si>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</si>
  <si>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</si>
  <si>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</si>
  <si>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</si>
  <si>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</si>
  <si>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</si>
  <si>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</si>
  <si>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</si>
  <si>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</si>
  <si>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</si>
  <si>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</si>
  <si>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</si>
  <si>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</si>
  <si>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</si>
  <si>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</si>
  <si>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</si>
  <si>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</si>
  <si>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</si>
  <si>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</si>
  <si>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</si>
  <si>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</si>
  <si>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</si>
  <si>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</si>
  <si>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</si>
  <si>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</si>
  <si>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</si>
  <si>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</si>
  <si>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</si>
  <si>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</si>
  <si>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</si>
  <si>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</si>
  <si>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</si>
  <si>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</si>
  <si>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</si>
  <si>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</si>
  <si>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</si>
  <si>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</si>
  <si>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</si>
  <si>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</si>
  <si>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</si>
  <si>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</si>
  <si>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</si>
  <si>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</si>
  <si>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</si>
  <si>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</si>
  <si>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</si>
  <si>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</si>
  <si>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</si>
  <si>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</si>
  <si>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</si>
  <si>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</si>
  <si>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</si>
  <si>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</si>
  <si>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</si>
  <si>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</si>
  <si>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</si>
  <si>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</si>
  <si>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</si>
  <si>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</si>
  <si>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</si>
  <si>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</si>
  <si>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</si>
  <si>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</si>
  <si>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</si>
  <si>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</si>
  <si>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</si>
  <si>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</si>
  <si>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</si>
  <si>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</si>
  <si>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</si>
  <si>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</si>
  <si>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</si>
  <si>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</si>
  <si>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</si>
  <si>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</si>
  <si>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</si>
  <si>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</si>
  <si>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</si>
  <si>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</si>
  <si>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</si>
  <si>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</si>
  <si>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</si>
  <si>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</si>
  <si>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</si>
  <si>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</si>
  <si>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</si>
  <si>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</si>
  <si>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</si>
  <si>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</si>
  <si>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</si>
  <si>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</si>
  <si>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</si>
  <si>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</si>
  <si>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</si>
  <si>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</si>
  <si>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</si>
  <si>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</si>
  <si>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</si>
  <si>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</si>
  <si>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</si>
  <si>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</si>
  <si>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</si>
  <si>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</si>
  <si>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</si>
  <si>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</si>
  <si>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</si>
  <si>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</si>
  <si>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</si>
  <si>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</si>
  <si>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</si>
  <si>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</si>
  <si>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</si>
  <si>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</si>
  <si>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</si>
  <si>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</si>
  <si>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</si>
  <si>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</si>
  <si>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</si>
  <si>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</si>
  <si>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</si>
  <si>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</si>
  <si>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</si>
  <si>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</si>
  <si>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</si>
  <si>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</si>
  <si>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</si>
  <si>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</si>
  <si>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</si>
  <si>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</si>
  <si>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</si>
  <si>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</si>
  <si>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</si>
  <si>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</si>
  <si>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</si>
  <si>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</si>
  <si>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</si>
  <si>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</si>
  <si>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</si>
  <si>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</si>
  <si>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</si>
  <si>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</si>
  <si>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</si>
  <si>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</si>
  <si>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</si>
  <si>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</si>
  <si>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</si>
  <si>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</si>
  <si>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</si>
  <si>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</si>
  <si>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</si>
  <si>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</si>
  <si>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</si>
  <si>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</si>
  <si>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</si>
  <si>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</si>
  <si>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</si>
  <si>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</si>
  <si>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</si>
  <si>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</si>
  <si>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</si>
  <si>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</si>
  <si>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</si>
  <si>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</si>
  <si>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</si>
  <si>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</si>
  <si>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</si>
  <si>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</si>
  <si>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</si>
  <si>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</si>
  <si>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</si>
  <si>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</si>
  <si>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</si>
  <si>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</si>
  <si>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</si>
  <si>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</si>
  <si>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</si>
  <si>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</si>
  <si>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</si>
  <si>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</si>
  <si>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</si>
  <si>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</si>
  <si>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</si>
  <si>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</si>
  <si>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</si>
  <si>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</si>
  <si>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</si>
  <si>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</si>
  <si>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</si>
  <si>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</si>
  <si>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</si>
  <si>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</si>
  <si>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</si>
  <si>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</si>
  <si>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</si>
  <si>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</si>
  <si>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</si>
  <si>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</si>
  <si>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</si>
  <si>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</si>
  <si>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</si>
  <si>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</si>
  <si>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</si>
  <si>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</si>
  <si>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</si>
  <si>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</si>
  <si>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</si>
  <si>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</si>
  <si>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</si>
  <si>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</si>
  <si>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</si>
  <si>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</si>
  <si>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</si>
  <si>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</si>
  <si>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</si>
  <si>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</si>
  <si>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</si>
  <si>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</si>
  <si>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</si>
  <si>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</si>
  <si>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</si>
  <si>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</si>
  <si>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</si>
  <si>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</si>
  <si>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</si>
  <si>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</si>
  <si>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</si>
  <si>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</si>
  <si>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</si>
  <si>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</si>
  <si>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</si>
  <si>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</si>
  <si>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</si>
  <si>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</si>
  <si>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</si>
  <si>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</si>
  <si>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</si>
  <si>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</si>
  <si>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</si>
  <si>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</si>
  <si>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</si>
  <si>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</si>
  <si>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</si>
  <si>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</si>
  <si>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</si>
  <si>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</si>
  <si>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</si>
  <si>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</si>
  <si>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</si>
  <si>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</si>
  <si>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</si>
  <si>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</si>
  <si>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</si>
  <si>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</si>
  <si>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</si>
  <si>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</si>
  <si>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</si>
  <si>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</si>
  <si>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</si>
  <si>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</si>
  <si>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</si>
  <si>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</si>
  <si>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</si>
  <si>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</si>
  <si>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</si>
  <si>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</si>
  <si>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</si>
  <si>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</si>
  <si>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</si>
  <si>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</si>
  <si>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</si>
  <si>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</si>
  <si>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</si>
  <si>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</si>
  <si>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</si>
  <si>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</si>
  <si>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</si>
  <si>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</si>
  <si>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</si>
  <si>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</si>
  <si>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</si>
  <si>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</si>
  <si>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</si>
  <si>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</si>
  <si>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</si>
  <si>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</si>
  <si>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</si>
  <si>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</si>
  <si>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</si>
  <si>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</si>
  <si>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</si>
  <si>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</si>
  <si>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</si>
  <si>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</si>
  <si>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</si>
  <si>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</si>
  <si>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</si>
  <si>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</si>
  <si>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</si>
  <si>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</si>
  <si>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</si>
  <si>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</si>
  <si>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</si>
  <si>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</si>
  <si>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</si>
  <si>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</si>
  <si>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</si>
  <si>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</si>
  <si>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</si>
  <si>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</si>
  <si>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</si>
  <si>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</si>
  <si>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</si>
  <si>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</si>
  <si>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</si>
  <si>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</si>
  <si>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</si>
  <si>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</si>
  <si>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</si>
  <si>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</si>
  <si>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</si>
  <si>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</si>
  <si>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</si>
  <si>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</si>
  <si>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</si>
  <si>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</si>
  <si>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</si>
  <si>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</si>
  <si>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</si>
  <si>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</si>
  <si>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</si>
  <si>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</si>
  <si>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</si>
  <si>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</si>
  <si>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</si>
  <si>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</si>
  <si>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</si>
  <si>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</si>
  <si>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</si>
  <si>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</si>
  <si>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</si>
  <si>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</si>
  <si>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</si>
  <si>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</si>
  <si>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</si>
  <si>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</si>
  <si>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</si>
  <si>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</si>
  <si>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</si>
  <si>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</si>
  <si>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</si>
  <si>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</si>
  <si>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</si>
  <si>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</si>
  <si>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</si>
  <si>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</si>
  <si>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</si>
  <si>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</si>
  <si>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</si>
  <si>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</si>
  <si>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</si>
  <si>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</si>
  <si>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</si>
  <si>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</si>
  <si>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</si>
  <si>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</si>
  <si>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</si>
  <si>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</si>
  <si>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</si>
  <si>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</si>
  <si>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</si>
  <si>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</si>
  <si>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</si>
  <si>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</si>
  <si>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</si>
  <si>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</si>
  <si>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</si>
  <si>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</si>
  <si>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</si>
  <si>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</si>
  <si>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</si>
  <si>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</si>
  <si>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</si>
  <si>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</si>
  <si>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</si>
  <si>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</si>
  <si>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</si>
  <si>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</si>
  <si>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</si>
  <si>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</si>
  <si>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</si>
  <si>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</si>
  <si>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</si>
  <si>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</si>
  <si>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</si>
  <si>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</si>
  <si>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</si>
  <si>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</si>
  <si>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</si>
  <si>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</si>
  <si>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</si>
  <si>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</si>
  <si>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</si>
  <si>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</si>
  <si>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</si>
  <si>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</si>
  <si>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</si>
  <si>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</si>
  <si>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</si>
  <si>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</si>
  <si>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</si>
  <si>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</si>
  <si>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</si>
  <si>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</si>
  <si>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</si>
  <si>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</si>
  <si>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</si>
  <si>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</si>
  <si>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</si>
  <si>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</si>
  <si>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</si>
  <si>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</si>
  <si>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</si>
  <si>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</si>
  <si>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</si>
  <si>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</si>
  <si>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</si>
  <si>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</si>
  <si>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</si>
  <si>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</si>
  <si>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</si>
  <si>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</si>
  <si>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</si>
  <si>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</si>
  <si>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</si>
  <si>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</si>
  <si>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</si>
  <si>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</si>
  <si>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</si>
  <si>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</si>
  <si>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</si>
  <si>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</si>
  <si>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</si>
  <si>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</si>
  <si>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</si>
  <si>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</si>
  <si>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</si>
  <si>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</si>
  <si>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</si>
  <si>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</si>
  <si>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</si>
  <si>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</si>
  <si>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</si>
  <si>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</si>
  <si>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</si>
  <si>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</si>
  <si>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</si>
  <si>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</si>
  <si>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</si>
  <si>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</si>
  <si>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</si>
  <si>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</si>
  <si>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</si>
  <si>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</si>
  <si>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</si>
  <si>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</si>
  <si>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</si>
  <si>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</si>
  <si>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</si>
  <si>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</si>
  <si>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</si>
  <si>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</si>
  <si>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</si>
  <si>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</si>
  <si>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</si>
  <si>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</si>
  <si>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</si>
  <si>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</si>
  <si>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</si>
  <si>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</si>
  <si>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</si>
  <si>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</si>
  <si>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</si>
  <si>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</si>
  <si>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</si>
  <si>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</si>
  <si>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</si>
  <si>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</si>
  <si>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</si>
  <si>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</si>
  <si>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</si>
  <si>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</si>
  <si>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</si>
  <si>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</si>
  <si>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</si>
  <si>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</si>
  <si>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</si>
  <si>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</si>
  <si>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</si>
  <si>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</si>
  <si>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</si>
  <si>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</si>
  <si>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</si>
  <si>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</si>
  <si>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</si>
  <si>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</si>
  <si>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</si>
  <si>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</si>
  <si>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</si>
  <si>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</si>
  <si>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</si>
  <si>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</si>
  <si>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</si>
  <si>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</si>
  <si>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</si>
  <si>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</si>
  <si>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</si>
  <si>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</si>
  <si>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</si>
  <si>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</si>
  <si>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</si>
  <si>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</si>
  <si>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</si>
  <si>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</si>
  <si>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</si>
  <si>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</si>
  <si>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</si>
  <si>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</si>
  <si>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</si>
  <si>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</si>
  <si>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</si>
  <si>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</si>
  <si>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</si>
  <si>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</si>
  <si>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</si>
  <si>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</si>
  <si>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</si>
  <si>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</si>
  <si>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</si>
  <si>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</si>
  <si>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</si>
  <si>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</si>
  <si>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</si>
  <si>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</si>
  <si>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</si>
  <si>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</si>
  <si>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</si>
  <si>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</si>
  <si>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</si>
  <si>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</si>
  <si>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</si>
  <si>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</si>
  <si>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</si>
  <si>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</si>
  <si>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</si>
  <si>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</si>
  <si>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</si>
  <si>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</si>
  <si>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</si>
  <si>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</si>
  <si>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</si>
  <si>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</si>
  <si>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</si>
  <si>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</si>
  <si>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</si>
  <si>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</si>
  <si>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</si>
  <si>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</si>
  <si>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</si>
  <si>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</si>
  <si>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</si>
  <si>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</si>
  <si>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</si>
  <si>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</si>
  <si>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</si>
  <si>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</si>
  <si>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</si>
  <si>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</si>
  <si>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</si>
  <si>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</si>
  <si>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</si>
  <si>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</si>
  <si>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</si>
  <si>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</si>
  <si>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</si>
  <si>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</si>
  <si>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</si>
  <si>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</si>
  <si>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</si>
  <si>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</si>
  <si>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</si>
  <si>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</si>
  <si>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</si>
  <si>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</si>
  <si>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</si>
  <si>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</si>
  <si>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</si>
  <si>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</si>
  <si>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</si>
  <si>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</si>
  <si>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</si>
  <si>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</si>
  <si>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</si>
  <si>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</si>
  <si>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</si>
  <si>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</si>
  <si>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</si>
  <si>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</si>
  <si>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</si>
  <si>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</si>
  <si>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</si>
  <si>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</si>
  <si>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</si>
  <si>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</si>
  <si>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</si>
  <si>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</si>
  <si>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</si>
  <si>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</si>
  <si>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</si>
  <si>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</si>
  <si>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</si>
  <si>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</si>
  <si>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</si>
  <si>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</si>
  <si>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</si>
  <si>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</si>
  <si>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</si>
  <si>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</si>
  <si>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</si>
  <si>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</si>
  <si>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</si>
  <si>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</si>
  <si>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</si>
  <si>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</si>
  <si>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</si>
  <si>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</si>
  <si>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</si>
  <si>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</si>
  <si>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</si>
  <si>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</si>
  <si>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</si>
  <si>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</si>
  <si>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</si>
  <si>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</si>
  <si>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</si>
  <si>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</si>
  <si>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</si>
  <si>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</si>
  <si>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</si>
  <si>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</si>
  <si>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</si>
  <si>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</si>
  <si>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</si>
  <si>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</si>
  <si>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</si>
  <si>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</si>
  <si>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</si>
  <si>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</si>
  <si>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</si>
  <si>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</si>
  <si>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</si>
  <si>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</si>
  <si>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</si>
  <si>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</si>
  <si>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</si>
  <si>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</si>
  <si>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</si>
  <si>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</si>
  <si>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</si>
  <si>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</si>
  <si>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</si>
  <si>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</si>
  <si>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</si>
  <si>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</si>
  <si>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</si>
  <si>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</si>
  <si>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</si>
  <si>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</si>
  <si>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</si>
  <si>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</si>
  <si>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</si>
  <si>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</si>
  <si>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</si>
  <si>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</si>
  <si>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</si>
  <si>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</si>
  <si>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</si>
  <si>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</si>
  <si>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</si>
  <si>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</si>
  <si>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</si>
  <si>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</si>
  <si>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</si>
  <si>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</si>
  <si>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</si>
  <si>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</si>
  <si>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</si>
  <si>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</si>
  <si>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</si>
  <si>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</si>
  <si>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</si>
  <si>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</si>
  <si>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</si>
  <si>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</si>
  <si>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</si>
  <si>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</si>
  <si>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</si>
  <si>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</si>
  <si>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</si>
  <si>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</si>
  <si>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</si>
  <si>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</si>
  <si>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</si>
  <si>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</si>
  <si>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</si>
  <si>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</si>
  <si>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</si>
  <si>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</si>
  <si>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</si>
  <si>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</si>
  <si>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</si>
  <si>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</si>
  <si>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</si>
  <si>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</si>
  <si>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</si>
  <si>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</si>
  <si>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</si>
  <si>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</si>
  <si>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</si>
  <si>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</si>
  <si>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</si>
  <si>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</si>
  <si>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</si>
  <si>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</si>
  <si>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</si>
  <si>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</si>
  <si>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</si>
  <si>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</si>
  <si>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</si>
  <si>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</si>
  <si>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</si>
  <si>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</si>
  <si>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</si>
  <si>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</si>
  <si>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</si>
  <si>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</si>
  <si>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</si>
  <si>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</si>
  <si>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</si>
  <si>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</si>
  <si>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</si>
  <si>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</si>
  <si>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</si>
  <si>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</si>
  <si>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</si>
  <si>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</si>
  <si>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</si>
  <si>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</si>
  <si>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</si>
  <si>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</si>
  <si>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</si>
  <si>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</si>
  <si>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</si>
  <si>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</si>
  <si>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</si>
  <si>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</si>
  <si>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</si>
  <si>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</si>
  <si>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</si>
  <si>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</si>
  <si>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</si>
  <si>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</si>
  <si>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</si>
  <si>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</si>
  <si>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</si>
  <si>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</si>
  <si>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</si>
  <si>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</si>
  <si>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</si>
  <si>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</si>
  <si>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</si>
  <si>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</si>
  <si>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</si>
  <si>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</si>
  <si>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</si>
  <si>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</si>
  <si>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</si>
  <si>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</si>
  <si>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</si>
  <si>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</si>
  <si>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</si>
  <si>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</si>
  <si>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</si>
  <si>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</si>
  <si>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</si>
  <si>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</si>
  <si>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</si>
  <si>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</si>
  <si>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</si>
  <si>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</si>
  <si>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</si>
  <si>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</si>
  <si>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</si>
  <si>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</si>
  <si>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</si>
  <si>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</si>
  <si>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</si>
  <si>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</si>
  <si>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</si>
  <si>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</si>
  <si>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</si>
  <si>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</si>
  <si>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</si>
  <si>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</si>
  <si>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</si>
  <si>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</si>
  <si>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</si>
  <si>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</si>
  <si>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</si>
  <si>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</si>
  <si>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</si>
  <si>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</si>
  <si>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</si>
  <si>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</si>
  <si>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</si>
  <si>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</si>
  <si>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</si>
  <si>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</si>
  <si>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</si>
  <si>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</si>
  <si>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</si>
  <si>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</si>
  <si>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</si>
  <si>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</si>
  <si>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</si>
  <si>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</si>
  <si>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</si>
  <si>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</si>
  <si>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</si>
  <si>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</si>
  <si>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</si>
  <si>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</si>
  <si>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</si>
  <si>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</si>
  <si>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</si>
  <si>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</si>
  <si>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</si>
  <si>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</si>
  <si>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</si>
  <si>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</si>
  <si>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</si>
  <si>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</si>
  <si>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</si>
  <si>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</si>
  <si>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</si>
  <si>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</si>
  <si>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</si>
  <si>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</si>
  <si>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</si>
  <si>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</si>
  <si>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</si>
  <si>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</si>
  <si>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</si>
  <si>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</si>
  <si>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</si>
  <si>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</si>
  <si>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</si>
  <si>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</si>
  <si>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</si>
  <si>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</si>
  <si>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</si>
  <si>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</si>
  <si>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</si>
  <si>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</si>
  <si>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</si>
  <si>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</si>
  <si>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</si>
  <si>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</si>
  <si>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</si>
  <si>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</si>
  <si>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</si>
  <si>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</si>
  <si>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</si>
  <si>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</si>
  <si>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</si>
  <si>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</si>
  <si>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</si>
  <si>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</si>
  <si>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</si>
  <si>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</si>
  <si>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</si>
  <si>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</si>
  <si>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</si>
  <si>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</si>
  <si>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</si>
  <si>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</si>
  <si>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</si>
  <si>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</si>
  <si>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</si>
  <si>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</si>
  <si>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</si>
  <si>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</si>
  <si>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</si>
  <si>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</si>
  <si>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</si>
  <si>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</si>
  <si>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</si>
  <si>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</si>
  <si>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</si>
  <si>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</si>
  <si>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</si>
  <si>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</si>
  <si>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</si>
  <si>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</si>
  <si>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</si>
  <si>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</si>
  <si>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</si>
  <si>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</si>
  <si>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</si>
  <si>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</si>
  <si>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</si>
  <si>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</si>
  <si>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</si>
  <si>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</si>
  <si>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</si>
  <si>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</si>
  <si>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</si>
  <si>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</si>
  <si>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</si>
  <si>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</si>
  <si>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</si>
  <si>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</si>
  <si>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</si>
  <si>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</si>
  <si>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</si>
  <si>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</si>
  <si>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</si>
  <si>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</si>
  <si>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</si>
  <si>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</si>
  <si>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</si>
  <si>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</si>
  <si>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</si>
  <si>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</si>
  <si>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</si>
  <si>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</si>
  <si>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</si>
  <si>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</si>
  <si>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</si>
  <si>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</si>
  <si>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</si>
  <si>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</si>
  <si>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</si>
  <si>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</si>
  <si>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</si>
  <si>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</si>
  <si>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</si>
  <si>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</si>
  <si>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</si>
  <si>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</si>
  <si>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</si>
  <si>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</si>
  <si>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</si>
  <si>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</si>
  <si>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</si>
  <si>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</si>
  <si>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</si>
  <si>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</si>
  <si>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</si>
  <si>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</si>
  <si>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</si>
  <si>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</si>
  <si>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</si>
  <si>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</si>
  <si>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</si>
  <si>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</si>
  <si>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</si>
  <si>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</si>
  <si>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</si>
  <si>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</si>
  <si>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</si>
  <si>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</si>
  <si>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</si>
  <si>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</si>
  <si>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</si>
  <si>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</si>
  <si>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</si>
  <si>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</si>
  <si>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</si>
  <si>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</si>
  <si>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</si>
  <si>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</si>
  <si>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</si>
  <si>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</si>
  <si>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</si>
  <si>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</si>
  <si>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</si>
  <si>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</si>
  <si>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</si>
  <si>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</si>
  <si>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</si>
  <si>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</si>
  <si>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</si>
  <si>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</si>
  <si>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</si>
  <si>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</si>
  <si>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</si>
  <si>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</si>
  <si>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</si>
  <si>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</si>
  <si>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</si>
  <si>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</si>
  <si>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</si>
  <si>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</si>
  <si>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</si>
  <si>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</si>
  <si>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</si>
  <si>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</si>
  <si>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</si>
  <si>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</si>
  <si>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</si>
  <si>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</si>
  <si>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</si>
  <si>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</si>
  <si>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</si>
  <si>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</si>
  <si>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</si>
  <si>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</si>
  <si>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</si>
  <si>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</si>
  <si>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</si>
  <si>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</si>
  <si>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</si>
  <si>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</si>
  <si>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</si>
  <si>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</si>
  <si>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</si>
  <si>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</si>
  <si>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</si>
  <si>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</si>
  <si>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</si>
  <si>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</si>
  <si>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</si>
  <si>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</si>
  <si>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</si>
  <si>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</si>
  <si>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</si>
  <si>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</si>
  <si>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</si>
  <si>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</si>
  <si>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</si>
  <si>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</si>
  <si>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</si>
  <si>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</si>
  <si>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</si>
  <si>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</si>
  <si>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</si>
  <si>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</si>
  <si>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</si>
  <si>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</si>
  <si>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</si>
  <si>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</si>
  <si>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</si>
  <si>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</si>
  <si>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</si>
  <si>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</si>
  <si>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</si>
  <si>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</si>
  <si>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</si>
  <si>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</si>
  <si>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</si>
  <si>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</si>
  <si>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</si>
  <si>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</si>
  <si>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</si>
  <si>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</si>
  <si>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</si>
  <si>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</si>
  <si>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</si>
  <si>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</si>
  <si>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</si>
  <si>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</si>
  <si>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</si>
  <si>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</si>
  <si>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</si>
  <si>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</si>
  <si>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</si>
  <si>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</si>
  <si>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</si>
  <si>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</si>
  <si>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</si>
  <si>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</si>
  <si>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</si>
  <si>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</si>
  <si>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</si>
  <si>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</si>
  <si>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</si>
  <si>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</si>
  <si>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</si>
  <si>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</si>
  <si>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</si>
  <si>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</si>
  <si>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</si>
  <si>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</si>
  <si>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</si>
  <si>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</si>
  <si>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</si>
  <si>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</si>
  <si>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</si>
  <si>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</si>
  <si>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</si>
  <si>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</si>
  <si>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</si>
  <si>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</si>
  <si>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</si>
  <si>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</si>
  <si>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</si>
  <si>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</si>
  <si>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</si>
  <si>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</si>
  <si>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</si>
  <si>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</si>
  <si>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</si>
  <si>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</si>
  <si>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</si>
  <si>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</si>
  <si>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</si>
  <si>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</si>
  <si>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</si>
  <si>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</si>
  <si>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</si>
  <si>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</si>
  <si>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</si>
  <si>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</si>
  <si>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</si>
  <si>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</si>
  <si>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</si>
  <si>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</si>
  <si>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</si>
  <si>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</si>
  <si>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</si>
  <si>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</si>
  <si>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</si>
  <si>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</si>
  <si>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</si>
  <si>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</si>
  <si>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</si>
  <si>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</si>
  <si>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</si>
  <si>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</si>
  <si>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</si>
  <si>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</si>
  <si>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</si>
  <si>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</si>
  <si>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</si>
  <si>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</si>
  <si>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</si>
  <si>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</si>
  <si>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</si>
  <si>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</si>
  <si>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</si>
  <si>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</si>
  <si>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</si>
  <si>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</si>
  <si>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</si>
  <si>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</si>
  <si>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</si>
  <si>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</si>
  <si>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</si>
  <si>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</si>
  <si>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</si>
  <si>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</si>
  <si>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</si>
  <si>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</si>
  <si>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</si>
  <si>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</si>
  <si>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</si>
  <si>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</si>
  <si>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</si>
  <si>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</si>
  <si>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</si>
  <si>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</si>
  <si>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</si>
  <si>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</si>
  <si>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</si>
  <si>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</si>
  <si>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</si>
  <si>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</si>
  <si>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</si>
  <si>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</si>
  <si>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</si>
  <si>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</si>
  <si>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</si>
  <si>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</si>
  <si>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</si>
  <si>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</si>
  <si>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</si>
  <si>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</si>
  <si>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</si>
  <si>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</si>
  <si>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</si>
  <si>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</si>
  <si>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</si>
  <si>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</si>
  <si>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</si>
  <si>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</si>
  <si>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</si>
  <si>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</si>
  <si>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</si>
  <si>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</si>
  <si>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</si>
  <si>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</si>
  <si>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</si>
  <si>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</si>
  <si>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</si>
  <si>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</si>
  <si>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</si>
  <si>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</si>
  <si>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</si>
  <si>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</si>
  <si>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</si>
  <si>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</si>
  <si>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</si>
  <si>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</si>
  <si>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</si>
  <si>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</si>
  <si>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</si>
  <si>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</si>
  <si>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</si>
  <si>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</si>
  <si>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</si>
  <si>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</si>
  <si>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</si>
  <si>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</si>
  <si>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</si>
  <si>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</si>
  <si>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</si>
  <si>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</si>
  <si>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</si>
  <si>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</si>
  <si>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</si>
  <si>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</si>
  <si>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</si>
  <si>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</si>
  <si>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</si>
  <si>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</si>
  <si>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</si>
  <si>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</si>
  <si>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</si>
  <si>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</si>
  <si>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</si>
  <si>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</si>
  <si>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</si>
  <si>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</si>
  <si>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</si>
  <si>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</si>
  <si>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</si>
  <si>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</si>
  <si>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</si>
  <si>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</si>
  <si>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</si>
  <si>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</si>
  <si>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</si>
  <si>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</si>
  <si>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</si>
  <si>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</si>
  <si>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</si>
  <si>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</si>
  <si>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</si>
  <si>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</si>
  <si>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</si>
  <si>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</si>
  <si>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</si>
  <si>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</si>
  <si>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</si>
  <si>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</si>
  <si>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</si>
  <si>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</si>
  <si>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</si>
  <si>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</si>
  <si>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</si>
  <si>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</si>
  <si>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</si>
  <si>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</si>
  <si>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</si>
  <si>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</si>
  <si>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</si>
  <si>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</si>
  <si>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</si>
  <si>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</si>
  <si>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</si>
  <si>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</si>
  <si>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</si>
  <si>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</si>
  <si>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</si>
  <si>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</si>
  <si>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</si>
  <si>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</si>
  <si>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</si>
  <si>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</si>
  <si>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</si>
  <si>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</si>
  <si>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</si>
  <si>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</si>
  <si>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</si>
  <si>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</si>
  <si>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</si>
  <si>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</si>
  <si>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</si>
  <si>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</si>
  <si>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</si>
  <si>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</si>
  <si>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</si>
  <si>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</si>
  <si>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</si>
  <si>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</si>
  <si>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</si>
  <si>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</si>
  <si>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</si>
  <si>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</si>
  <si>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</si>
  <si>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</si>
  <si>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</si>
  <si>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</si>
  <si>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</si>
  <si>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</si>
  <si>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</si>
  <si>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</si>
  <si>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</si>
  <si>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</si>
  <si>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</si>
  <si>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</si>
  <si>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</si>
  <si>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</si>
  <si>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</si>
  <si>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</si>
  <si>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</si>
  <si>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</si>
  <si>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</si>
  <si>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</si>
  <si>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</si>
  <si>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</si>
  <si>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</si>
  <si>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</si>
  <si>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</si>
  <si>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</si>
  <si>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</si>
  <si>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</si>
  <si>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</si>
  <si>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</si>
  <si>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</si>
  <si>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</si>
  <si>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</si>
  <si>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</si>
  <si>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</si>
  <si>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</si>
  <si>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</si>
  <si>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</si>
  <si>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</si>
  <si>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</si>
  <si>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</si>
  <si>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</si>
  <si>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</si>
  <si>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</si>
  <si>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</si>
  <si>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</si>
  <si>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</si>
  <si>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</si>
  <si>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</si>
  <si>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</si>
  <si>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</si>
  <si>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</si>
  <si>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</si>
  <si>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</si>
  <si>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</si>
  <si>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</si>
  <si>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</si>
  <si>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</si>
  <si>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</si>
  <si>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</si>
  <si>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</si>
  <si>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</si>
  <si>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</si>
  <si>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</si>
  <si>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</si>
  <si>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</si>
  <si>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</si>
  <si>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</si>
  <si>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</si>
  <si>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</si>
  <si>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</si>
  <si>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</si>
  <si>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</si>
  <si>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</si>
  <si>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</si>
  <si>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</si>
  <si>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</si>
  <si>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</si>
  <si>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</si>
  <si>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</si>
  <si>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</si>
  <si>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</si>
  <si>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</si>
  <si>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</si>
  <si>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</si>
  <si>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</si>
  <si>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</si>
  <si>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</si>
  <si>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</si>
  <si>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</si>
  <si>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</si>
  <si>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</si>
  <si>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</si>
  <si>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</si>
  <si>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</si>
  <si>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</si>
  <si>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</si>
  <si>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</si>
  <si>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</si>
  <si>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</si>
  <si>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</si>
  <si>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</si>
  <si>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</si>
  <si>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</si>
  <si>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</si>
  <si>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</si>
  <si>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</si>
  <si>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</si>
  <si>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</si>
  <si>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</si>
  <si>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</si>
  <si>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</si>
  <si>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</si>
  <si>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</si>
  <si>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</si>
  <si>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</si>
  <si>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</si>
  <si>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</si>
  <si>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</si>
  <si>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</si>
  <si>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</si>
  <si>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</si>
  <si>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</si>
  <si>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</si>
  <si>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</si>
  <si>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</si>
  <si>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</si>
  <si>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</si>
  <si>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</si>
  <si>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</si>
  <si>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</si>
  <si>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</si>
  <si>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</si>
  <si>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</si>
  <si>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</si>
  <si>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</si>
  <si>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</si>
  <si>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</si>
  <si>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</si>
  <si>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</si>
  <si>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</si>
  <si>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</si>
  <si>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</si>
  <si>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</si>
  <si>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</si>
  <si>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</si>
  <si>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</si>
  <si>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</si>
  <si>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</si>
  <si>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</si>
  <si>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</si>
  <si>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</si>
  <si>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</si>
  <si>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</si>
  <si>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</si>
  <si>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</si>
  <si>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</si>
  <si>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</si>
  <si>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</si>
  <si>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</si>
  <si>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</si>
  <si>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</si>
  <si>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</si>
  <si>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</si>
  <si>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</si>
  <si>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</si>
  <si>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</si>
  <si>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</si>
  <si>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</si>
  <si>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</si>
  <si>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</si>
  <si>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</si>
  <si>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</si>
  <si>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</si>
  <si>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</si>
  <si>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</si>
  <si>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</si>
  <si>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</si>
  <si>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</si>
  <si>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</si>
  <si>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</si>
  <si>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</si>
  <si>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</si>
  <si>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</si>
  <si>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</si>
  <si>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</si>
  <si>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</si>
  <si>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</si>
  <si>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</si>
  <si>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</si>
  <si>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</si>
  <si>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</si>
  <si>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</si>
  <si>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</si>
  <si>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</si>
  <si>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</si>
  <si>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</si>
  <si>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</si>
  <si>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</si>
  <si>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</si>
  <si>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</si>
  <si>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</si>
  <si>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</si>
  <si>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</si>
  <si>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</si>
  <si>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</si>
  <si>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</si>
  <si>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</si>
  <si>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</si>
  <si>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</si>
  <si>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</si>
  <si>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</si>
  <si>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</si>
  <si>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</si>
  <si>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</si>
  <si>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</si>
  <si>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</si>
  <si>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</si>
  <si>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</si>
  <si>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</si>
  <si>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</si>
  <si>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</si>
  <si>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</si>
  <si>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</si>
  <si>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</si>
  <si>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</si>
  <si>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</si>
  <si>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</si>
  <si>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</si>
  <si>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</si>
  <si>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</si>
  <si>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</si>
  <si>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</si>
  <si>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</si>
  <si>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</si>
  <si>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</si>
  <si>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</si>
  <si>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</si>
  <si>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</si>
  <si>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</si>
  <si>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</si>
  <si>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</si>
  <si>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</si>
  <si>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</si>
  <si>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</si>
  <si>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</si>
  <si>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</si>
  <si>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</si>
  <si>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</si>
  <si>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</si>
  <si>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</si>
  <si>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</si>
  <si>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</si>
  <si>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</si>
  <si>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</si>
  <si>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</si>
  <si>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</si>
  <si>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</si>
  <si>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</si>
  <si>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</si>
  <si>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</si>
  <si>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</si>
  <si>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</si>
  <si>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</si>
  <si>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</si>
  <si>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</si>
  <si>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</si>
  <si>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</si>
  <si>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</si>
  <si>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</si>
  <si>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</si>
  <si>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</si>
  <si>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</si>
  <si>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</si>
  <si>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</si>
  <si>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</si>
  <si>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</si>
  <si>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</si>
  <si>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</si>
  <si>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</si>
  <si>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</si>
  <si>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</si>
  <si>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</si>
  <si>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</si>
  <si>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</si>
  <si>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</si>
  <si>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</si>
  <si>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</si>
  <si>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</si>
  <si>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</si>
  <si>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</si>
  <si>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</si>
  <si>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</si>
  <si>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</si>
  <si>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</si>
  <si>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</si>
  <si>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</si>
  <si>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</si>
  <si>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</si>
  <si>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</si>
  <si>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</si>
  <si>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</si>
  <si>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</si>
  <si>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</si>
  <si>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</si>
  <si>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</si>
  <si>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</si>
  <si>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</si>
  <si>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</si>
  <si>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</si>
  <si>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</si>
  <si>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</si>
  <si>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</si>
  <si>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</si>
  <si>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</si>
  <si>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</si>
  <si>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</si>
  <si>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</si>
  <si>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</si>
  <si>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</si>
  <si>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</si>
  <si>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</si>
  <si>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</si>
  <si>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</si>
  <si>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</si>
  <si>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</si>
  <si>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</si>
  <si>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</si>
  <si>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</si>
  <si>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</si>
  <si>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</si>
  <si>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</si>
  <si>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</si>
  <si>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</si>
  <si>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</si>
  <si>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</si>
  <si>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</si>
  <si>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</si>
  <si>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</si>
  <si>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</si>
  <si>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</si>
  <si>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</si>
  <si>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</si>
  <si>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</si>
  <si>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</si>
  <si>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</si>
  <si>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</si>
  <si>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</si>
  <si>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</si>
  <si>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</si>
  <si>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</si>
  <si>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</si>
  <si>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</si>
  <si>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</si>
  <si>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</si>
  <si>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</si>
  <si>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</si>
  <si>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</si>
  <si>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</si>
  <si>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</si>
  <si>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</si>
  <si>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</si>
  <si>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</si>
  <si>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</si>
  <si>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</si>
  <si>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</si>
  <si>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</si>
  <si>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</si>
  <si>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</si>
  <si>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</si>
  <si>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</si>
  <si>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</si>
  <si>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</si>
  <si>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</si>
  <si>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</si>
  <si>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</si>
  <si>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</si>
  <si>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</si>
  <si>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</si>
  <si>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</si>
  <si>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</si>
  <si>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</si>
  <si>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</si>
  <si>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</si>
  <si>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</si>
  <si>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</si>
  <si>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</si>
  <si>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</si>
  <si>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</si>
  <si>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</si>
  <si>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</si>
  <si>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</si>
  <si>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</si>
  <si>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</si>
  <si>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</si>
  <si>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</si>
  <si>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</si>
  <si>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</si>
  <si>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</si>
  <si>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</si>
  <si>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</si>
  <si>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</si>
  <si>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</si>
  <si>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</si>
  <si>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</si>
  <si>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</si>
  <si>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</si>
  <si>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</si>
  <si>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</si>
  <si>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</si>
  <si>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</si>
  <si>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</si>
  <si>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</si>
  <si>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</si>
  <si>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</si>
  <si>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</si>
  <si>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</si>
  <si>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</si>
  <si>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</si>
  <si>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</si>
  <si>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</si>
  <si>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</si>
  <si>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</si>
  <si>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</si>
  <si>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</si>
  <si>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</si>
  <si>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</si>
  <si>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</si>
  <si>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</si>
  <si>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</si>
  <si>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</si>
  <si>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</si>
  <si>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</si>
  <si>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</si>
  <si>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</si>
  <si>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</si>
  <si>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</si>
  <si>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</si>
  <si>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</si>
  <si>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</si>
  <si>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</si>
  <si>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</si>
  <si>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</si>
  <si>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</si>
  <si>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</si>
  <si>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</si>
  <si>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</si>
  <si>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</si>
  <si>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</si>
  <si>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</si>
  <si>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</si>
  <si>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</si>
  <si>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</si>
  <si>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</si>
  <si>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</si>
  <si>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</si>
  <si>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</si>
  <si>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</si>
  <si>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</si>
  <si>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</si>
  <si>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</si>
  <si>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</si>
  <si>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</si>
  <si>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</si>
  <si>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</si>
  <si>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</si>
  <si>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</si>
  <si>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</si>
  <si>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</si>
  <si>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</si>
  <si>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</si>
  <si>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</si>
  <si>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</si>
  <si>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</si>
  <si>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</si>
  <si>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</si>
  <si>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</si>
  <si>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</si>
  <si>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</si>
  <si>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</si>
  <si>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</si>
  <si>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</si>
  <si>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</si>
  <si>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</si>
  <si>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</si>
  <si>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</si>
  <si>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</si>
  <si>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</si>
  <si>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</si>
  <si>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</si>
  <si>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</si>
  <si>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</si>
  <si>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</si>
  <si>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</si>
  <si>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</si>
  <si>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</si>
  <si>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</si>
  <si>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</si>
  <si>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</si>
  <si>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</si>
  <si>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</si>
  <si>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</si>
  <si>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</si>
  <si>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</si>
  <si>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</si>
  <si>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</si>
  <si>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</si>
  <si>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</si>
  <si>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</si>
  <si>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</si>
  <si>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</si>
  <si>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</si>
  <si>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</si>
  <si>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</si>
  <si>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</si>
  <si>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</si>
  <si>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</si>
  <si>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</si>
  <si>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</si>
  <si>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</si>
  <si>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</si>
  <si>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</si>
  <si>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</si>
  <si>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</si>
  <si>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</si>
  <si>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</si>
  <si>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</si>
  <si>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</si>
  <si>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</si>
  <si>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</si>
  <si>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</si>
  <si>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</si>
  <si>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</si>
  <si>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</si>
  <si>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</si>
  <si>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</si>
  <si>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</si>
  <si>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</si>
  <si>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</si>
  <si>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</si>
  <si>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</si>
  <si>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</si>
  <si>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</si>
  <si>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</si>
  <si>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</si>
  <si>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</si>
  <si>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</si>
  <si>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</si>
  <si>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</si>
  <si>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</si>
  <si>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</si>
  <si>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</si>
  <si>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</si>
  <si>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</si>
  <si>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</si>
  <si>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</si>
  <si>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</si>
  <si>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</si>
  <si>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</si>
  <si>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</si>
  <si>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</si>
  <si>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</si>
  <si>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</si>
  <si>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</si>
  <si>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</si>
  <si>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</si>
  <si>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</si>
  <si>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</si>
  <si>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</si>
  <si>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</si>
  <si>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</si>
  <si>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</si>
  <si>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</si>
  <si>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</si>
  <si>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</si>
  <si>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</si>
  <si>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</si>
  <si>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</si>
  <si>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</si>
  <si>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</si>
  <si>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</si>
  <si>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</si>
  <si>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</si>
  <si>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</si>
  <si>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</si>
  <si>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</si>
  <si>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</si>
  <si>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</si>
  <si>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</si>
  <si>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</si>
  <si>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</si>
  <si>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</si>
  <si>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</si>
  <si>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</si>
  <si>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</si>
  <si>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</si>
  <si>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</si>
  <si>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</si>
  <si>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</si>
  <si>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</si>
  <si>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</si>
  <si>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</si>
  <si>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</si>
  <si>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</si>
  <si>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</si>
  <si>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</si>
  <si>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</si>
  <si>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</si>
  <si>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</si>
  <si>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</si>
  <si>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</si>
  <si>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</si>
  <si>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</si>
  <si>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</si>
  <si>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</si>
  <si>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</si>
  <si>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</si>
  <si>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</si>
  <si>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</si>
  <si>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</si>
  <si>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</si>
  <si>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</si>
  <si>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</si>
  <si>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</si>
  <si>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</si>
  <si>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</si>
  <si>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</si>
  <si>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</si>
  <si>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</si>
  <si>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</si>
  <si>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</si>
  <si>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</si>
  <si>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</si>
  <si>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</si>
  <si>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</si>
  <si>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</si>
  <si>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</si>
  <si>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</si>
  <si>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</si>
  <si>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</si>
  <si>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</si>
  <si>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</si>
  <si>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</si>
  <si>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</si>
  <si>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</si>
  <si>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</si>
  <si>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</si>
  <si>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</si>
  <si>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</si>
  <si>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</si>
  <si>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</si>
  <si>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</si>
  <si>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</si>
  <si>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</si>
  <si>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</si>
  <si>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</si>
  <si>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</si>
  <si>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</si>
  <si>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</si>
  <si>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</si>
  <si>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</si>
  <si>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</si>
  <si>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</si>
  <si>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</si>
  <si>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</si>
  <si>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</si>
  <si>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</si>
  <si>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</si>
  <si>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</si>
  <si>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</si>
  <si>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</si>
  <si>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</si>
  <si>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</si>
  <si>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</si>
  <si>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</si>
  <si>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</si>
  <si>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</si>
  <si>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</si>
  <si>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</si>
  <si>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</si>
  <si>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</si>
  <si>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</si>
  <si>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</si>
  <si>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</si>
  <si>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</si>
  <si>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</si>
  <si>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</si>
  <si>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</si>
  <si>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</si>
  <si>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</si>
  <si>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</si>
  <si>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</si>
  <si>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</si>
  <si>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</si>
  <si>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</si>
  <si>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</si>
  <si>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</si>
  <si>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</si>
  <si>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</si>
  <si>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</si>
  <si>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</si>
  <si>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</si>
  <si>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</si>
  <si>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</si>
  <si>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</si>
  <si>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</si>
  <si>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</si>
  <si>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</si>
  <si>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</si>
  <si>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</si>
  <si>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</si>
  <si>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</si>
  <si>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</si>
  <si>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</si>
  <si>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</si>
  <si>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</si>
  <si>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</si>
  <si>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</si>
  <si>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</si>
  <si>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</si>
  <si>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</si>
  <si>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</si>
  <si>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</si>
  <si>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</si>
  <si>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</si>
  <si>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</si>
  <si>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</si>
  <si>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</si>
  <si>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</si>
  <si>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</si>
  <si>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</si>
  <si>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</si>
  <si>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</si>
  <si>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</si>
  <si>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</si>
  <si>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</si>
  <si>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</si>
  <si>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</si>
  <si>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</si>
  <si>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</si>
  <si>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</si>
  <si>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</si>
  <si>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</si>
  <si>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</si>
  <si>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</si>
  <si>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</si>
  <si>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</si>
  <si>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</si>
  <si>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</si>
  <si>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</si>
  <si>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</si>
  <si>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</si>
  <si>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</si>
  <si>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</si>
  <si>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</si>
  <si>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</si>
  <si>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</si>
  <si>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</si>
  <si>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</si>
  <si>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</si>
  <si>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</si>
  <si>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</si>
  <si>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</si>
  <si>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</si>
  <si>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</si>
  <si>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</si>
  <si>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</si>
  <si>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</si>
  <si>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</si>
  <si>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</si>
  <si>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</si>
  <si>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</si>
  <si>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</si>
  <si>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</si>
  <si>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</si>
  <si>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</si>
  <si>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</si>
  <si>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</si>
  <si>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</si>
  <si>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</si>
  <si>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</si>
  <si>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</si>
  <si>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</si>
  <si>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</si>
  <si>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</si>
  <si>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</si>
  <si>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</si>
  <si>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</si>
  <si>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</si>
  <si>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</si>
  <si>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</si>
  <si>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</si>
  <si>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</si>
  <si>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</si>
  <si>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</si>
  <si>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</si>
  <si>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</si>
  <si>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</si>
  <si>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</si>
  <si>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</si>
  <si>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</si>
  <si>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</si>
  <si>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</si>
  <si>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</si>
  <si>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</si>
  <si>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</si>
  <si>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</si>
  <si>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</si>
  <si>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</si>
  <si>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</si>
  <si>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</si>
  <si>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</si>
  <si>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</si>
  <si>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</si>
  <si>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</si>
  <si>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</si>
  <si>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</si>
  <si>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</si>
  <si>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</si>
  <si>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</si>
  <si>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</si>
  <si>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</si>
  <si>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</si>
  <si>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</si>
  <si>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</si>
  <si>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</si>
  <si>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</si>
  <si>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</si>
  <si>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</si>
  <si>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</si>
  <si>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</si>
  <si>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</si>
  <si>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</si>
  <si>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</si>
  <si>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</si>
  <si>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</si>
  <si>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</si>
  <si>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</si>
  <si>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</si>
  <si>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</si>
  <si>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</si>
  <si>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</si>
  <si>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</si>
  <si>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</si>
  <si>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</si>
  <si>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</si>
  <si>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</si>
  <si>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</si>
  <si>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</si>
  <si>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</si>
  <si>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</si>
  <si>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</si>
  <si>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</si>
  <si>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</si>
  <si>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</si>
  <si>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</si>
  <si>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</si>
  <si>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</si>
  <si>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</si>
  <si>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</si>
  <si>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</si>
  <si>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</si>
  <si>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</si>
  <si>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</si>
  <si>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</si>
  <si>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</si>
  <si>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</si>
  <si>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</si>
  <si>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</si>
  <si>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</si>
  <si>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</si>
  <si>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</si>
  <si>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</si>
  <si>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</si>
  <si>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</si>
  <si>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</si>
  <si>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</si>
  <si>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</si>
  <si>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</si>
  <si>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</si>
  <si>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</si>
  <si>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</si>
  <si>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</si>
  <si>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</si>
  <si>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</si>
  <si>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</si>
  <si>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</si>
  <si>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</si>
  <si>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</si>
  <si>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</si>
  <si>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</si>
  <si>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</si>
  <si>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</si>
  <si>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</si>
  <si>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</si>
  <si>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</si>
  <si>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</si>
  <si>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</si>
  <si>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</si>
  <si>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</si>
  <si>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</si>
  <si>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</si>
  <si>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</si>
  <si>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</si>
  <si>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</si>
  <si>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</si>
  <si>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</si>
  <si>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</si>
  <si>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</si>
  <si>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</si>
  <si>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</si>
  <si>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</si>
  <si>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</si>
  <si>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</si>
  <si>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</si>
  <si>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</si>
  <si>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</si>
  <si>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</si>
  <si>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</si>
  <si>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</si>
  <si>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</si>
  <si>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</si>
  <si>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</si>
  <si>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</si>
  <si>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</si>
  <si>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</si>
  <si>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</si>
  <si>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</si>
  <si>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</si>
  <si>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</si>
  <si>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</si>
  <si>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</si>
  <si>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</si>
  <si>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</si>
  <si>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</si>
  <si>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</si>
  <si>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</si>
  <si>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</si>
  <si>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</si>
  <si>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</si>
  <si>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</si>
  <si>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</si>
  <si>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</si>
  <si>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</si>
  <si>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</si>
  <si>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</si>
  <si>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</si>
  <si>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</si>
  <si>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</si>
  <si>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</si>
  <si>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</si>
  <si>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</si>
  <si>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</si>
  <si>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</si>
  <si>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</si>
  <si>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</si>
  <si>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</si>
  <si>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</si>
  <si>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</si>
  <si>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</si>
  <si>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</si>
  <si>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</si>
  <si>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</si>
  <si>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</si>
  <si>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</si>
  <si>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</si>
  <si>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</si>
  <si>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</si>
  <si>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</si>
  <si>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</si>
  <si>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</si>
  <si>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</si>
  <si>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</si>
  <si>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</si>
  <si>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</si>
  <si>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</si>
  <si>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</si>
  <si>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</si>
  <si>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</si>
  <si>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</si>
  <si>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</si>
  <si>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</si>
  <si>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</si>
  <si>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</si>
  <si>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</si>
  <si>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</si>
  <si>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</si>
  <si>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</si>
  <si>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</si>
  <si>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</si>
  <si>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</si>
  <si>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</si>
  <si>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</si>
  <si>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</si>
  <si>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</si>
  <si>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</si>
  <si>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</si>
  <si>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</si>
  <si>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</si>
  <si>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</si>
  <si>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</si>
  <si>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</si>
  <si>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</si>
  <si>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</si>
  <si>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</si>
  <si>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</si>
  <si>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</si>
  <si>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</si>
  <si>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</si>
  <si>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</si>
  <si>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</si>
  <si>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</si>
  <si>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</si>
  <si>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</si>
  <si>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</si>
  <si>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</si>
  <si>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</si>
  <si>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</si>
  <si>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</si>
  <si>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</si>
  <si>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</si>
  <si>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</si>
  <si>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</si>
  <si>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</si>
  <si>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</si>
  <si>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</si>
  <si>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</si>
  <si>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</si>
  <si>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</si>
  <si>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</si>
  <si>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</si>
  <si>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</si>
  <si>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</si>
  <si>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</si>
  <si>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</si>
  <si>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</si>
  <si>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</si>
  <si>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</si>
  <si>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</si>
  <si>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</si>
  <si>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</si>
  <si>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</si>
  <si>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</si>
  <si>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</si>
  <si>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</si>
  <si>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</si>
  <si>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</si>
  <si>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</si>
  <si>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</si>
  <si>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</si>
  <si>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</si>
  <si>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</si>
  <si>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</si>
  <si>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</si>
  <si>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</si>
  <si>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</si>
  <si>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</si>
  <si>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</si>
  <si>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</si>
  <si>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</si>
  <si>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</si>
  <si>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</si>
  <si>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</si>
  <si>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</si>
  <si>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</si>
  <si>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</si>
  <si>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</si>
  <si>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</si>
  <si>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</si>
  <si>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</si>
  <si>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</si>
  <si>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</si>
  <si>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</si>
  <si>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</si>
  <si>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</si>
  <si>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</si>
  <si>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</si>
  <si>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</si>
  <si>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</si>
  <si>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</si>
  <si>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</si>
  <si>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</si>
  <si>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</si>
  <si>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</si>
  <si>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</si>
  <si>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</si>
  <si>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</si>
  <si>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</si>
  <si>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</si>
  <si>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</si>
  <si>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</si>
  <si>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</si>
  <si>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</si>
  <si>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</si>
  <si>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</si>
  <si>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</si>
  <si>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</si>
  <si>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</si>
  <si>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</si>
  <si>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</si>
  <si>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</si>
  <si>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</si>
  <si>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</si>
  <si>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</si>
  <si>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</si>
  <si>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</si>
  <si>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</si>
  <si>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</si>
  <si>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</si>
  <si>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</si>
  <si>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</si>
  <si>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</si>
  <si>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</si>
  <si>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</si>
  <si>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</si>
  <si>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</si>
  <si>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</si>
  <si>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</si>
  <si>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</si>
  <si>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</si>
  <si>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</si>
  <si>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</si>
  <si>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</si>
  <si>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</si>
  <si>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</si>
  <si>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</si>
  <si>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</si>
  <si>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</si>
  <si>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</si>
  <si>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</si>
  <si>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</si>
  <si>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</si>
  <si>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</si>
  <si>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</si>
  <si>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</si>
  <si>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</si>
  <si>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</si>
  <si>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</si>
  <si>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</si>
  <si>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</si>
  <si>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</si>
  <si>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</si>
  <si>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</si>
  <si>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</si>
  <si>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</si>
  <si>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</si>
  <si>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</si>
  <si>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</si>
  <si>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</si>
  <si>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</si>
  <si>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</si>
  <si>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</si>
  <si>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</si>
  <si>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</si>
  <si>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</si>
  <si>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</si>
  <si>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</si>
  <si>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</si>
  <si>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</si>
  <si>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</si>
  <si>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</si>
  <si>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</si>
  <si>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</si>
  <si>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</si>
  <si>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</si>
  <si>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</si>
  <si>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</si>
  <si>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</si>
  <si>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</si>
  <si>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</si>
  <si>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</si>
  <si>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</si>
  <si>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</si>
  <si>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</si>
  <si>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</si>
  <si>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</si>
  <si>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</si>
  <si>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</si>
  <si>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</si>
  <si>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</si>
  <si>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</si>
  <si>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</si>
  <si>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</si>
  <si>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</si>
  <si>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</si>
  <si>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</si>
  <si>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</si>
  <si>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</si>
  <si>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</si>
  <si>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</si>
  <si>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</si>
  <si>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</si>
  <si>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</si>
  <si>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</si>
  <si>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</si>
  <si>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</si>
  <si>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</si>
  <si>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</si>
  <si>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</si>
  <si>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</si>
  <si>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</si>
  <si>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</si>
  <si>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</si>
  <si>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</si>
  <si>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</si>
  <si>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</si>
  <si>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</si>
  <si>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</si>
  <si>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</si>
  <si>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</si>
  <si>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</si>
  <si>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</si>
  <si>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</si>
  <si>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</si>
  <si>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</si>
  <si>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</si>
  <si>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</si>
  <si>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</si>
  <si>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</si>
  <si>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</si>
  <si>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</si>
  <si>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</si>
  <si>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</si>
  <si>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</si>
  <si>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</si>
  <si>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</si>
  <si>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</si>
  <si>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</si>
  <si>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</si>
  <si>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</si>
  <si>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</si>
  <si>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</si>
  <si>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</si>
  <si>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</si>
  <si>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</si>
  <si>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</si>
  <si>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</si>
  <si>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</si>
  <si>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</si>
  <si>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</si>
  <si>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</si>
  <si>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</si>
  <si>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</si>
  <si>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</si>
  <si>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</si>
  <si>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</si>
  <si>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</si>
  <si>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</si>
  <si>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</si>
  <si>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</si>
  <si>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</si>
  <si>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</si>
  <si>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</si>
  <si>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</si>
  <si>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</si>
  <si>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</si>
  <si>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</si>
  <si>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</si>
  <si>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</si>
  <si>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</si>
  <si>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</si>
  <si>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</si>
  <si>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</si>
  <si>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</si>
  <si>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</si>
  <si>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</si>
  <si>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</si>
  <si>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</si>
  <si>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</si>
  <si>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</si>
  <si>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</si>
  <si>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</si>
  <si>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</si>
  <si>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</si>
  <si>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</si>
  <si>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</si>
  <si>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</si>
  <si>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</si>
  <si>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</si>
  <si>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</si>
  <si>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</si>
  <si>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</si>
  <si>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</si>
  <si>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</si>
  <si>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</si>
  <si>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</si>
  <si>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</si>
  <si>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</si>
  <si>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</si>
  <si>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</si>
  <si>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</si>
  <si>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</si>
  <si>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</si>
  <si>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</si>
  <si>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</si>
  <si>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</si>
  <si>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</si>
  <si>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</si>
  <si>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</si>
  <si>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</si>
  <si>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</si>
  <si>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</si>
  <si>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</si>
  <si>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</si>
  <si>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</si>
  <si>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</si>
  <si>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</si>
  <si>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</si>
  <si>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</si>
  <si>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</si>
  <si>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</si>
  <si>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</si>
  <si>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</si>
  <si>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</si>
  <si>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</si>
  <si>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</si>
  <si>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</si>
  <si>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</si>
  <si>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</si>
  <si>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</si>
  <si>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</si>
  <si>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</si>
  <si>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</si>
  <si>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</si>
  <si>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</si>
  <si>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</si>
  <si>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</si>
  <si>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</si>
  <si>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</si>
  <si>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</si>
  <si>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</si>
  <si>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</si>
  <si>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</si>
  <si>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</si>
  <si>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</si>
  <si>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</si>
  <si>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</si>
  <si>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</si>
  <si>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</si>
  <si>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</si>
  <si>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</si>
  <si>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</si>
  <si>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</si>
  <si>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</si>
  <si>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</si>
  <si>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</si>
  <si>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</si>
  <si>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</si>
  <si>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</si>
  <si>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</si>
  <si>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</si>
  <si>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</si>
  <si>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</si>
  <si>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</si>
  <si>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</si>
  <si>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</si>
  <si>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</si>
  <si>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</si>
  <si>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</si>
  <si>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</si>
  <si>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</si>
  <si>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</si>
  <si>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</si>
  <si>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</si>
  <si>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</si>
  <si>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</si>
  <si>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</si>
  <si>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</si>
  <si>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</si>
  <si>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</si>
  <si>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</si>
  <si>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</si>
  <si>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</si>
  <si>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</si>
  <si>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</si>
  <si>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</si>
  <si>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</si>
  <si>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</si>
  <si>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</si>
  <si>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</si>
  <si>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</si>
  <si>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</si>
  <si>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</si>
  <si>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</si>
  <si>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</si>
  <si>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</si>
  <si>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</si>
  <si>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</si>
  <si>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</si>
  <si>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</si>
  <si>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</si>
  <si>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</si>
  <si>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</si>
  <si>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</si>
  <si>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</si>
  <si>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</si>
  <si>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</si>
  <si>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</si>
  <si>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</si>
  <si>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</si>
  <si>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</si>
  <si>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</si>
  <si>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</si>
  <si>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</si>
  <si>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</si>
  <si>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</si>
  <si>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</si>
  <si>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</si>
  <si>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</si>
  <si>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</si>
  <si>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</si>
  <si>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</si>
  <si>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</si>
  <si>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</si>
  <si>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</si>
  <si>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</si>
  <si>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</si>
  <si>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</si>
  <si>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</si>
  <si>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</si>
  <si>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</si>
  <si>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</si>
  <si>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</si>
  <si>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</si>
  <si>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</si>
  <si>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</si>
  <si>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</si>
  <si>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</si>
  <si>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</si>
  <si>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</si>
  <si>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</si>
  <si>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</si>
  <si>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</si>
  <si>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</si>
  <si>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</si>
  <si>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</si>
  <si>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</si>
  <si>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</si>
  <si>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</si>
  <si>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</si>
  <si>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</si>
  <si>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</si>
  <si>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</si>
  <si>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</si>
  <si>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</si>
  <si>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</si>
  <si>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</si>
  <si>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</si>
  <si>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</si>
  <si>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</si>
  <si>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</si>
  <si>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</si>
  <si>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</si>
  <si>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</si>
  <si>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</si>
  <si>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</si>
  <si>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</si>
  <si>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</si>
  <si>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</si>
  <si>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</si>
  <si>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</si>
  <si>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</si>
  <si>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</si>
  <si>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</si>
  <si>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</si>
  <si>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</si>
  <si>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</si>
  <si>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</si>
  <si>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</si>
  <si>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</si>
  <si>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</si>
  <si>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</si>
  <si>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</si>
  <si>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</si>
  <si>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</si>
  <si>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</si>
  <si>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</si>
  <si>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</si>
  <si>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</si>
  <si>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</si>
  <si>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</si>
  <si>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</si>
  <si>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</si>
  <si>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</si>
  <si>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</si>
  <si>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</si>
  <si>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</si>
  <si>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</si>
  <si>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</si>
  <si>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</si>
  <si>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</si>
  <si>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</si>
  <si>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</si>
  <si>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</si>
  <si>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</si>
  <si>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</si>
  <si>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</si>
  <si>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</si>
  <si>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</si>
  <si>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</si>
  <si>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</si>
  <si>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</si>
  <si>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</si>
  <si>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</si>
  <si>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</si>
  <si>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</si>
  <si>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</si>
  <si>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</si>
  <si>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</si>
  <si>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</si>
  <si>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</si>
  <si>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</si>
  <si>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</si>
  <si>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</si>
  <si>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</si>
  <si>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</si>
  <si>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</si>
  <si>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</si>
  <si>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</si>
  <si>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</si>
  <si>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</si>
  <si>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</si>
  <si>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</si>
  <si>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</si>
  <si>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</si>
  <si>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</si>
  <si>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</si>
  <si>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</si>
  <si>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</si>
  <si>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</si>
  <si>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</si>
  <si>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</si>
  <si>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</si>
  <si>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</si>
  <si>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</si>
  <si>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</si>
  <si>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</si>
  <si>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</si>
  <si>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</si>
  <si>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</si>
  <si>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</si>
  <si>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</si>
  <si>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</si>
  <si>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</si>
  <si>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</si>
  <si>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</si>
  <si>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</si>
  <si>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</si>
  <si>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</si>
  <si>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</si>
  <si>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</si>
  <si>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</si>
  <si>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</si>
  <si>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</si>
  <si>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</si>
  <si>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</si>
  <si>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</si>
  <si>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</si>
  <si>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</si>
  <si>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</si>
  <si>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</si>
  <si>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</si>
  <si>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</si>
  <si>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</si>
  <si>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</si>
  <si>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</si>
  <si>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</si>
  <si>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</si>
  <si>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</si>
  <si>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</si>
  <si>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</si>
  <si>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</si>
  <si>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</si>
  <si>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</si>
  <si>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</si>
  <si>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</si>
  <si>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</si>
  <si>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</si>
  <si>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</si>
  <si>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</si>
  <si>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</si>
  <si>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</si>
  <si>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</si>
  <si>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</si>
  <si>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</si>
  <si>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</si>
  <si>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</si>
  <si>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</si>
  <si>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</si>
  <si>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</si>
  <si>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</si>
  <si>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</si>
  <si>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</si>
  <si>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</si>
  <si>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</si>
  <si>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</si>
  <si>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</si>
  <si>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</si>
  <si>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</si>
  <si>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</si>
  <si>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</si>
  <si>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</si>
  <si>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</si>
  <si>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</si>
  <si>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</si>
  <si>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</si>
  <si>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</si>
  <si>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</si>
  <si>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</si>
  <si>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</si>
  <si>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</si>
  <si>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</si>
  <si>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</si>
  <si>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</si>
  <si>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</si>
  <si>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</si>
  <si>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</si>
  <si>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</si>
  <si>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</si>
  <si>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</si>
  <si>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</si>
  <si>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</si>
  <si>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</si>
  <si>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</si>
  <si>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</si>
  <si>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</si>
  <si>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</si>
  <si>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</si>
  <si>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</si>
  <si>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</si>
  <si>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</si>
  <si>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</si>
  <si>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</si>
  <si>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</si>
  <si>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</si>
  <si>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</si>
  <si>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</si>
  <si>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</si>
  <si>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</si>
  <si>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</si>
  <si>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</si>
  <si>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</si>
  <si>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</si>
  <si>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</si>
  <si>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</si>
  <si>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</si>
  <si>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</si>
  <si>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</si>
  <si>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</si>
  <si>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</si>
  <si>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</si>
  <si>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</si>
  <si>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</si>
  <si>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</si>
  <si>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</si>
  <si>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</si>
  <si>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</si>
  <si>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</si>
  <si>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</si>
  <si>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</si>
  <si>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</si>
  <si>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</si>
  <si>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</si>
  <si>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</si>
  <si>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</si>
  <si>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</si>
  <si>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</si>
  <si>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</si>
  <si>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</si>
  <si>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</si>
  <si>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</si>
  <si>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</si>
  <si>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</si>
  <si>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</si>
  <si>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</si>
  <si>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</si>
  <si>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</si>
  <si>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</si>
  <si>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</si>
  <si>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</si>
  <si>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</si>
  <si>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</si>
  <si>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</si>
  <si>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</si>
  <si>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</si>
  <si>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</si>
  <si>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</si>
  <si>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</si>
  <si>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</si>
  <si>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</si>
  <si>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</si>
  <si>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</si>
  <si>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</si>
  <si>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</si>
  <si>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</si>
  <si>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</si>
  <si>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</si>
  <si>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</si>
  <si>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</si>
  <si>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</si>
  <si>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</si>
  <si>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</si>
  <si>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</si>
  <si>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</si>
  <si>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</si>
  <si>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</si>
  <si>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</si>
  <si>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</si>
  <si>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</si>
  <si>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</si>
  <si>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</si>
  <si>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</si>
  <si>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</si>
  <si>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</si>
  <si>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</si>
  <si>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</si>
  <si>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</si>
  <si>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</si>
  <si>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</si>
  <si>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</si>
  <si>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</si>
  <si>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</si>
  <si>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</si>
  <si>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</si>
  <si>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</si>
  <si>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</si>
  <si>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</si>
  <si>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</si>
  <si>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</si>
  <si>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</si>
  <si>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</si>
  <si>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</si>
  <si>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</si>
  <si>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</si>
  <si>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</si>
  <si>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</si>
  <si>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</si>
  <si>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</si>
  <si>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</si>
  <si>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</si>
  <si>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</si>
  <si>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</si>
  <si>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</si>
  <si>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</si>
  <si>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</si>
  <si>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</si>
  <si>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</si>
  <si>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</si>
  <si>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</si>
  <si>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</si>
  <si>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</si>
  <si>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</si>
  <si>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</si>
  <si>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</si>
  <si>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</si>
  <si>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</si>
  <si>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</si>
  <si>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</si>
  <si>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</si>
  <si>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</si>
  <si>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</si>
  <si>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</si>
  <si>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</si>
  <si>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</si>
  <si>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</si>
  <si>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</si>
  <si>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</si>
  <si>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</si>
  <si>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</si>
  <si>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</si>
  <si>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</si>
  <si>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</si>
  <si>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</si>
  <si>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</si>
  <si>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</si>
  <si>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</si>
  <si>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</si>
  <si>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</si>
  <si>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</si>
  <si>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</si>
  <si>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</si>
  <si>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</si>
  <si>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</si>
  <si>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</si>
  <si>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</si>
  <si>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</si>
  <si>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</si>
  <si>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</si>
  <si>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</si>
  <si>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</si>
  <si>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</si>
  <si>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</si>
  <si>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</si>
  <si>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</si>
  <si>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</si>
  <si>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</si>
  <si>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</si>
  <si>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</si>
  <si>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</si>
  <si>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</si>
  <si>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</si>
  <si>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</si>
  <si>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</si>
  <si>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</si>
  <si>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</si>
  <si>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</si>
  <si>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</si>
  <si>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</si>
  <si>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</si>
  <si>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</si>
  <si>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</si>
  <si>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</si>
  <si>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</si>
  <si>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</si>
  <si>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</si>
  <si>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</si>
  <si>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</si>
  <si>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</si>
  <si>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</si>
  <si>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</si>
  <si>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</si>
  <si>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</si>
  <si>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</si>
  <si>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</si>
  <si>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</si>
  <si>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</si>
  <si>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</si>
  <si>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</si>
  <si>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</si>
  <si>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</si>
  <si>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</si>
  <si>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</si>
  <si>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</si>
  <si>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</si>
  <si>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</si>
  <si>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</si>
  <si>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</si>
  <si>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</si>
  <si>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</si>
  <si>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</si>
  <si>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</si>
  <si>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</si>
  <si>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</si>
  <si>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</si>
  <si>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</si>
  <si>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</si>
  <si>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</si>
  <si>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</si>
  <si>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</si>
  <si>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</si>
  <si>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</si>
  <si>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</si>
  <si>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</si>
  <si>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</si>
  <si>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</si>
  <si>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</si>
  <si>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</si>
  <si>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</si>
  <si>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</si>
  <si>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</si>
  <si>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</si>
  <si>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</si>
  <si>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</si>
  <si>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</si>
  <si>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</si>
  <si>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</si>
  <si>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</si>
  <si>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</si>
  <si>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</si>
  <si>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</si>
  <si>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</si>
  <si>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</si>
  <si>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</si>
  <si>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</si>
  <si>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</si>
  <si>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</si>
  <si>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</si>
  <si>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</si>
  <si>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</si>
  <si>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</si>
  <si>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</si>
  <si>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</si>
  <si>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</si>
  <si>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</si>
  <si>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</si>
  <si>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</si>
  <si>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</si>
  <si>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</si>
  <si>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</si>
  <si>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</si>
  <si>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</si>
  <si>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</si>
  <si>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</si>
  <si>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</si>
  <si>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</si>
  <si>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</si>
  <si>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</si>
  <si>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</si>
  <si>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</si>
  <si>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</si>
  <si>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</si>
  <si>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</si>
  <si>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</si>
  <si>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</si>
  <si>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</si>
  <si>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</si>
  <si>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</si>
  <si>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</si>
  <si>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</si>
  <si>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</si>
  <si>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</si>
  <si>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</si>
  <si>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</si>
  <si>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</si>
  <si>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</si>
  <si>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</si>
  <si>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</si>
  <si>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</si>
  <si>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</si>
  <si>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</si>
  <si>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</si>
  <si>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</si>
  <si>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</si>
  <si>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</si>
  <si>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</si>
  <si>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</si>
  <si>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</si>
  <si>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</si>
  <si>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</si>
  <si>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</si>
  <si>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</si>
  <si>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</si>
  <si>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</si>
  <si>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</si>
  <si>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</si>
  <si>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</si>
  <si>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</si>
  <si>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</si>
  <si>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</si>
  <si>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</si>
  <si>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</si>
  <si>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</si>
  <si>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</si>
  <si>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</si>
  <si>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</si>
  <si>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</si>
  <si>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</si>
  <si>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</si>
  <si>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</si>
  <si>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</si>
  <si>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</si>
  <si>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</si>
  <si>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</si>
  <si>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</si>
  <si>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</si>
  <si>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</si>
  <si>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</si>
  <si>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</si>
  <si>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</si>
  <si>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</si>
  <si>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</si>
  <si>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</si>
  <si>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</si>
  <si>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</si>
  <si>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</si>
  <si>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</si>
  <si>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</si>
  <si>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</si>
  <si>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</si>
  <si>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</si>
  <si>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</si>
  <si>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</si>
  <si>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</si>
  <si>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</si>
  <si>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</si>
  <si>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</si>
  <si>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</si>
  <si>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</si>
  <si>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</si>
  <si>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</si>
  <si>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</si>
  <si>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</si>
  <si>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</si>
  <si>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</si>
  <si>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</si>
  <si>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</si>
  <si>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</si>
  <si>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</si>
  <si>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</si>
  <si>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</si>
  <si>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</si>
  <si>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</si>
  <si>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</si>
  <si>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</si>
  <si>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</si>
  <si>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</si>
  <si>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</si>
  <si>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</si>
  <si>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</si>
  <si>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</si>
  <si>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</si>
  <si>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</si>
  <si>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</si>
  <si>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</si>
  <si>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</si>
  <si>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</si>
  <si>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</si>
  <si>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</si>
  <si>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</si>
  <si>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</si>
  <si>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</si>
  <si>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</si>
  <si>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</si>
  <si>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</si>
  <si>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</si>
  <si>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</si>
  <si>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</si>
  <si>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</si>
  <si>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</si>
  <si>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</si>
  <si>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</si>
  <si>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</si>
  <si>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</si>
  <si>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</si>
  <si>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</si>
  <si>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</si>
  <si>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</si>
  <si>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</si>
  <si>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</si>
  <si>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</si>
  <si>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</si>
  <si>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</si>
  <si>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</si>
  <si>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</si>
  <si>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</si>
  <si>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</si>
  <si>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</si>
  <si>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</si>
  <si>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</si>
  <si>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</si>
  <si>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</si>
  <si>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</si>
  <si>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</si>
  <si>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</si>
  <si>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</si>
  <si>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</si>
  <si>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</si>
  <si>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</si>
  <si>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</si>
  <si>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</si>
  <si>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</si>
  <si>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</si>
  <si>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</si>
  <si>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</si>
  <si>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</si>
  <si>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</si>
  <si>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</si>
  <si>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</si>
  <si>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</si>
  <si>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</si>
  <si>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</si>
  <si>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</si>
  <si>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</si>
  <si>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</si>
  <si>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</si>
  <si>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</si>
  <si>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</si>
  <si>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</si>
  <si>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</si>
  <si>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</si>
  <si>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</si>
  <si>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</si>
  <si>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</si>
  <si>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</si>
  <si>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</si>
  <si>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</si>
  <si>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</si>
  <si>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</si>
  <si>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</si>
  <si>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</si>
  <si>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</si>
  <si>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</si>
  <si>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</si>
  <si>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</si>
  <si>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</si>
  <si>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</si>
  <si>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</si>
  <si>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</si>
  <si>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</si>
  <si>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</si>
  <si>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</si>
  <si>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</si>
  <si>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</si>
  <si>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</si>
  <si>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</si>
  <si>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</si>
  <si>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</si>
  <si>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</si>
  <si>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</si>
  <si>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</si>
  <si>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</si>
  <si>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</si>
  <si>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</si>
  <si>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</si>
  <si>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</si>
  <si>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</si>
  <si>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</si>
  <si>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</si>
  <si>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</si>
  <si>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</si>
  <si>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</si>
  <si>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</si>
  <si>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</si>
  <si>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</si>
  <si>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</si>
  <si>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</si>
  <si>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</si>
  <si>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</si>
  <si>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</si>
  <si>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</si>
  <si>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</si>
  <si>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</si>
  <si>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</si>
  <si>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</si>
  <si>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</si>
  <si>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</si>
  <si>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</si>
  <si>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</si>
  <si>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</si>
  <si>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</si>
  <si>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</si>
  <si>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</si>
  <si>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</si>
  <si>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</si>
  <si>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</si>
  <si>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</si>
  <si>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</si>
  <si>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</si>
  <si>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</si>
  <si>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</si>
  <si>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</si>
  <si>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</si>
  <si>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</si>
  <si>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</si>
  <si>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</si>
  <si>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</si>
  <si>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</si>
  <si>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</si>
  <si>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</si>
  <si>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</si>
  <si>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</si>
  <si>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</si>
  <si>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</si>
  <si>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</si>
  <si>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</si>
  <si>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</si>
  <si>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</si>
  <si>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</si>
  <si>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</si>
  <si>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</si>
  <si>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</si>
  <si>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</si>
  <si>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</si>
  <si>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</si>
  <si>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</si>
  <si>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</si>
  <si>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</si>
  <si>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</si>
  <si>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</si>
  <si>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</si>
  <si>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</si>
  <si>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</si>
  <si>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</si>
  <si>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</si>
  <si>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</si>
  <si>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</si>
  <si>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</si>
  <si>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</si>
  <si>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</si>
  <si>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</si>
  <si>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</si>
  <si>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</si>
  <si>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</si>
  <si>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</si>
  <si>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</si>
  <si>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</si>
  <si>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</si>
  <si>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</si>
  <si>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</si>
  <si>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</si>
  <si>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</si>
  <si>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</si>
  <si>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</si>
  <si>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</si>
  <si>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</si>
  <si>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</si>
  <si>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</si>
  <si>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</si>
  <si>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</si>
  <si>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</si>
  <si>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</si>
  <si>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</si>
  <si>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</si>
  <si>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</si>
  <si>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</si>
  <si>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</si>
  <si>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</si>
  <si>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</si>
  <si>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</si>
  <si>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</si>
  <si>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</si>
  <si>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</si>
  <si>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</si>
  <si>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</si>
  <si>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</si>
  <si>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</si>
  <si>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</si>
  <si>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</si>
  <si>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</si>
  <si>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</si>
  <si>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</si>
  <si>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</si>
  <si>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</si>
  <si>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</si>
  <si>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</si>
  <si>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</si>
  <si>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</si>
  <si>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</si>
  <si>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</si>
  <si>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</si>
  <si>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</si>
  <si>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</si>
  <si>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</si>
  <si>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</si>
  <si>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</si>
  <si>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</si>
  <si>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</si>
  <si>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</si>
  <si>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</si>
  <si>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</si>
  <si>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</si>
  <si>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</si>
  <si>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</si>
  <si>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</si>
  <si>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</si>
  <si>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</si>
  <si>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</si>
  <si>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</si>
  <si>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</si>
  <si>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</si>
  <si>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</si>
  <si>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</si>
  <si>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</si>
  <si>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</si>
  <si>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</si>
  <si>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</si>
  <si>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</si>
  <si>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</si>
  <si>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</si>
  <si>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</si>
  <si>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</si>
  <si>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</si>
  <si>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</si>
  <si>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</si>
  <si>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</si>
  <si>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</si>
  <si>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</si>
  <si>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</si>
  <si>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</si>
  <si>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</si>
  <si>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</si>
  <si>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</si>
  <si>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</si>
  <si>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</si>
  <si>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</si>
  <si>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</si>
  <si>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</si>
  <si>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</si>
  <si>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</si>
  <si>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</si>
  <si>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</si>
  <si>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</si>
  <si>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</si>
  <si>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</si>
  <si>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</si>
  <si>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</si>
  <si>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</si>
  <si>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</si>
  <si>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</si>
  <si>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</si>
  <si>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</si>
  <si>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</si>
  <si>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</si>
  <si>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</si>
  <si>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</si>
  <si>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</si>
  <si>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</si>
  <si>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</si>
  <si>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</si>
  <si>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</si>
  <si>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</si>
  <si>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</si>
  <si>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</si>
  <si>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</si>
  <si>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</si>
  <si>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</si>
  <si>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</si>
  <si>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</si>
  <si>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</si>
  <si>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</si>
  <si>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</si>
  <si>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</si>
  <si>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</si>
  <si>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</si>
  <si>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</si>
  <si>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</si>
  <si>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</si>
  <si>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</si>
  <si>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</si>
  <si>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</si>
  <si>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</si>
  <si>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</si>
  <si>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</si>
  <si>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</si>
  <si>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</si>
  <si>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</si>
  <si>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</si>
  <si>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</si>
  <si>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</si>
  <si>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</si>
  <si>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</si>
  <si>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</si>
  <si>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</si>
  <si>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</si>
  <si>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</si>
  <si>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</si>
  <si>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</si>
  <si>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</si>
  <si>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</si>
  <si>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</si>
  <si>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</si>
  <si>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</si>
  <si>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</si>
  <si>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</si>
  <si>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</si>
  <si>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</si>
  <si>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</si>
  <si>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</si>
  <si>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</si>
  <si>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</si>
  <si>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</si>
  <si>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</si>
  <si>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</si>
  <si>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</si>
  <si>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</si>
  <si>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</si>
  <si>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</si>
  <si>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</si>
  <si>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</si>
  <si>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</si>
  <si>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</si>
  <si>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</si>
  <si>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</si>
  <si>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</si>
  <si>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</si>
  <si>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</si>
  <si>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</si>
  <si>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</si>
  <si>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</si>
  <si>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</si>
  <si>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</si>
  <si>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</si>
  <si>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</si>
  <si>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</si>
  <si>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</si>
  <si>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</si>
  <si>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</si>
  <si>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</si>
  <si>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</si>
  <si>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</si>
  <si>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</si>
  <si>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</si>
  <si>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</si>
  <si>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</si>
  <si>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</si>
  <si>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</si>
  <si>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</si>
  <si>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</si>
  <si>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</si>
  <si>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</si>
  <si>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</si>
  <si>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</si>
  <si>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</si>
  <si>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</si>
  <si>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</si>
  <si>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</si>
  <si>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</si>
  <si>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</si>
  <si>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</si>
  <si>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</si>
  <si>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</si>
  <si>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</si>
  <si>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</si>
  <si>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</si>
  <si>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</si>
  <si>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</si>
  <si>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</si>
  <si>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</si>
  <si>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</si>
  <si>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</si>
  <si>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</si>
  <si>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</si>
  <si>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</si>
  <si>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</si>
  <si>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</si>
  <si>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</si>
  <si>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</si>
  <si>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</si>
  <si>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</si>
  <si>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</si>
  <si>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</si>
  <si>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</si>
  <si>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</si>
  <si>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</si>
  <si>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</si>
  <si>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</si>
  <si>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</si>
  <si>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</si>
  <si>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</si>
  <si>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</si>
  <si>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</si>
  <si>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</si>
  <si>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</si>
  <si>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</si>
  <si>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</si>
  <si>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</si>
  <si>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</si>
  <si>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</si>
  <si>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</si>
  <si>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</si>
  <si>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</si>
  <si>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</si>
  <si>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</si>
  <si>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</si>
  <si>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</si>
  <si>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</si>
  <si>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</si>
  <si>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</si>
  <si>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</si>
  <si>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</si>
  <si>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</si>
  <si>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</si>
  <si>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</si>
  <si>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</si>
  <si>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</si>
  <si>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</si>
  <si>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</si>
  <si>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</si>
  <si>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</si>
  <si>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</si>
  <si>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</si>
  <si>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</si>
  <si>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</si>
  <si>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</si>
  <si>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</si>
  <si>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</si>
  <si>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</si>
  <si>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</si>
  <si>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</si>
  <si>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</si>
  <si>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</si>
  <si>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</si>
  <si>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</si>
  <si>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</si>
  <si>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</si>
  <si>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</si>
  <si>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</si>
  <si>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</si>
  <si>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</si>
  <si>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</si>
  <si>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</si>
  <si>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</si>
  <si>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</si>
  <si>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</si>
  <si>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</si>
  <si>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</si>
  <si>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</si>
  <si>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</si>
  <si>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</si>
  <si>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</si>
  <si>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</si>
  <si>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</si>
  <si>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</si>
  <si>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</si>
  <si>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</si>
  <si>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</si>
  <si>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</si>
  <si>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</si>
  <si>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</si>
  <si>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</si>
  <si>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</si>
  <si>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</si>
  <si>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</si>
  <si>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</si>
  <si>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</si>
  <si>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</si>
  <si>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</si>
  <si>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</si>
  <si>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</si>
  <si>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</si>
  <si>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</si>
  <si>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</si>
  <si>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</si>
  <si>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</si>
  <si>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</si>
  <si>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</si>
  <si>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</si>
  <si>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</si>
  <si>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</si>
  <si>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</si>
  <si>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</si>
  <si>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</si>
  <si>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</si>
  <si>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</si>
  <si>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</si>
  <si>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</si>
  <si>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</si>
  <si>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</si>
  <si>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</si>
  <si>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</si>
  <si>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</si>
  <si>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</si>
  <si>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</si>
  <si>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</si>
  <si>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</si>
  <si>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</si>
  <si>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</si>
  <si>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</si>
  <si>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</si>
  <si>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</si>
  <si>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</si>
  <si>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</si>
  <si>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</si>
  <si>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</si>
  <si>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</si>
  <si>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</si>
  <si>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</si>
  <si>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</si>
  <si>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</si>
  <si>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</si>
  <si>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</si>
  <si>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</si>
  <si>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</si>
  <si>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</si>
  <si>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</si>
  <si>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</si>
  <si>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</si>
  <si>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</si>
  <si>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</si>
  <si>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</si>
  <si>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</si>
  <si>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</si>
  <si>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</si>
  <si>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</si>
  <si>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</si>
  <si>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</si>
  <si>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</si>
  <si>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</si>
  <si>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</si>
  <si>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</si>
  <si>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</si>
  <si>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</si>
  <si>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</si>
  <si>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</si>
  <si>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</si>
  <si>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</si>
  <si>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</si>
  <si>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</si>
  <si>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</si>
  <si>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</si>
  <si>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</si>
  <si>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</si>
  <si>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</si>
  <si>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</si>
  <si>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</si>
  <si>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</si>
  <si>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</si>
  <si>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</si>
  <si>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</si>
  <si>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</si>
  <si>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</si>
  <si>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</si>
  <si>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</si>
  <si>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</si>
  <si>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</si>
  <si>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</si>
  <si>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</si>
  <si>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</si>
  <si>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</si>
  <si>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</si>
  <si>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</si>
  <si>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</si>
  <si>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</si>
  <si>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</si>
  <si>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</si>
  <si>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</si>
  <si>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</si>
  <si>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</si>
  <si>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</si>
  <si>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</si>
  <si>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</si>
  <si>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</si>
  <si>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</si>
  <si>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</si>
  <si>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</si>
  <si>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</si>
  <si>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</si>
  <si>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</si>
  <si>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</si>
  <si>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</si>
  <si>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</si>
  <si>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</si>
  <si>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</si>
  <si>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</si>
  <si>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</si>
  <si>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</si>
  <si>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</si>
  <si>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</si>
  <si>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</si>
  <si>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</si>
  <si>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</si>
  <si>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</si>
  <si>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</si>
  <si>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</si>
  <si>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</si>
  <si>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</si>
  <si>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</si>
  <si>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</si>
  <si>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</si>
  <si>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</si>
  <si>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</si>
  <si>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</si>
  <si>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</si>
  <si>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</si>
  <si>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</si>
  <si>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</si>
  <si>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</si>
  <si>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</si>
  <si>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</si>
  <si>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</si>
  <si>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</si>
  <si>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</si>
  <si>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</si>
  <si>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</si>
  <si>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</si>
  <si>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</si>
  <si>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</si>
  <si>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</si>
  <si>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</si>
  <si>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</si>
  <si>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</si>
  <si>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</si>
  <si>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</si>
  <si>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</si>
  <si>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</si>
  <si>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</si>
  <si>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</si>
  <si>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</si>
  <si>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</si>
  <si>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</si>
  <si>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</si>
  <si>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</si>
  <si>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</si>
  <si>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</si>
  <si>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</si>
  <si>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</si>
  <si>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</si>
  <si>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</si>
  <si>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</si>
  <si>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</si>
  <si>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</si>
  <si>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</si>
  <si>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</si>
  <si>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</si>
  <si>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</si>
  <si>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</si>
  <si>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</si>
  <si>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</si>
  <si>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</si>
  <si>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</si>
  <si>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</si>
  <si>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</si>
  <si>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</si>
  <si>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</si>
  <si>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</si>
  <si>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</si>
  <si>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</si>
  <si>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</si>
  <si>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</si>
  <si>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</si>
  <si>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</si>
  <si>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</si>
  <si>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</si>
  <si>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</si>
  <si>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</si>
  <si>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</si>
  <si>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</si>
  <si>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</si>
  <si>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</si>
  <si>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</si>
  <si>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</si>
  <si>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</si>
  <si>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</si>
  <si>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</si>
  <si>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</si>
  <si>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</si>
  <si>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</si>
  <si>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</si>
  <si>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</si>
  <si>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</si>
  <si>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</si>
  <si>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</si>
  <si>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</si>
  <si>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</si>
  <si>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</si>
  <si>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</si>
  <si>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</si>
  <si>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</si>
  <si>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</si>
  <si>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</si>
  <si>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</si>
  <si>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</si>
  <si>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</si>
  <si>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</si>
  <si>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</si>
  <si>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</si>
  <si>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</si>
  <si>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</si>
  <si>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</si>
  <si>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</si>
  <si>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</si>
  <si>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</si>
  <si>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</si>
  <si>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</si>
  <si>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</si>
  <si>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</si>
  <si>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</si>
  <si>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</si>
  <si>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</si>
  <si>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</si>
  <si>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</si>
  <si>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</si>
  <si>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</si>
  <si>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</si>
  <si>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</si>
  <si>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</si>
  <si>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</si>
  <si>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</si>
  <si>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</si>
  <si>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</si>
  <si>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</si>
  <si>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</si>
  <si>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</si>
  <si>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</si>
  <si>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</si>
  <si>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</si>
  <si>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</si>
  <si>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</si>
  <si>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</si>
  <si>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</si>
  <si>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</si>
  <si>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</si>
  <si>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</si>
  <si>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</si>
  <si>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</si>
  <si>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</si>
  <si>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</si>
  <si>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</si>
  <si>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</si>
  <si>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</si>
  <si>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</si>
  <si>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</si>
  <si>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</si>
  <si>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</si>
  <si>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</si>
  <si>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</si>
  <si>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</si>
  <si>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</si>
  <si>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</si>
  <si>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</si>
  <si>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</si>
  <si>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</si>
  <si>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</si>
  <si>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</si>
  <si>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</si>
  <si>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</si>
  <si>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</si>
  <si>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</si>
  <si>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</si>
  <si>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</si>
  <si>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</si>
  <si>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</si>
  <si>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</si>
  <si>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</si>
  <si>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</si>
  <si>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</si>
  <si>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</si>
  <si>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</si>
  <si>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</si>
  <si>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</si>
  <si>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</si>
  <si>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</si>
  <si>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</si>
  <si>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</si>
  <si>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</si>
  <si>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</si>
  <si>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</si>
  <si>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</si>
  <si>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</si>
  <si>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</si>
  <si>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</si>
  <si>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</si>
  <si>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</si>
  <si>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</si>
  <si>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</si>
  <si>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</si>
  <si>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</si>
  <si>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</si>
  <si>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</si>
  <si>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</si>
  <si>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</si>
  <si>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</si>
  <si>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</si>
  <si>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</si>
  <si>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</si>
  <si>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</si>
  <si>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</si>
  <si>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</si>
  <si>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</si>
  <si>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</si>
  <si>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</si>
  <si>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</si>
  <si>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</si>
  <si>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</si>
  <si>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</si>
  <si>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</si>
  <si>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</si>
  <si>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</si>
  <si>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</si>
  <si>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</si>
  <si>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</si>
  <si>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</si>
  <si>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</si>
  <si>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</si>
  <si>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</si>
  <si>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</si>
  <si>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</si>
  <si>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</si>
  <si>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</si>
  <si>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</si>
  <si>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</si>
  <si>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</si>
  <si>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</si>
  <si>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</si>
  <si>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</si>
  <si>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</si>
  <si>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</si>
  <si>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</si>
  <si>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</si>
  <si>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</si>
  <si>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</si>
  <si>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</si>
  <si>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</si>
  <si>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</si>
  <si>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</si>
  <si>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</si>
  <si>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</si>
  <si>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</si>
  <si>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</si>
  <si>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</si>
  <si>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</si>
  <si>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</si>
  <si>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</si>
  <si>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</si>
  <si>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</si>
  <si>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</si>
  <si>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</si>
  <si>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</si>
  <si>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</si>
  <si>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</si>
  <si>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</si>
  <si>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</si>
  <si>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</si>
  <si>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</si>
  <si>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</si>
  <si>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</si>
  <si>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</si>
  <si>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</si>
  <si>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</si>
  <si>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</si>
  <si>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</si>
  <si>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</si>
  <si>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</si>
  <si>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</si>
  <si>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</si>
  <si>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</si>
  <si>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</si>
  <si>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</si>
  <si>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</si>
  <si>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</si>
  <si>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</si>
  <si>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</si>
  <si>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</si>
  <si>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</si>
  <si>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</si>
  <si>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</si>
  <si>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</si>
  <si>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</si>
  <si>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</si>
  <si>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</si>
  <si>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</si>
  <si>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</si>
  <si>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</si>
  <si>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</si>
  <si>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</si>
  <si>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</si>
  <si>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</si>
  <si>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</si>
  <si>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</si>
  <si>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</si>
  <si>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</si>
  <si>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</si>
  <si>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</si>
  <si>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</si>
  <si>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</si>
  <si>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</si>
  <si>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</si>
  <si>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</si>
  <si>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</si>
  <si>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</si>
  <si>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</si>
  <si>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</si>
  <si>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</si>
  <si>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</si>
  <si>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</si>
  <si>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</si>
  <si>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</si>
  <si>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</si>
  <si>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</si>
  <si>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</si>
  <si>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</si>
  <si>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</si>
  <si>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</si>
  <si>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</si>
  <si>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</si>
  <si>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</si>
  <si>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</si>
  <si>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</si>
  <si>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</si>
  <si>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</si>
  <si>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</si>
  <si>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</si>
  <si>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</si>
  <si>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</si>
  <si>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</si>
  <si>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</si>
  <si>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</si>
  <si>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</si>
  <si>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</si>
  <si>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</si>
  <si>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</si>
  <si>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</si>
  <si>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</si>
  <si>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</si>
  <si>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</si>
  <si>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</si>
  <si>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</si>
  <si>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</si>
  <si>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</si>
  <si>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</si>
  <si>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</si>
  <si>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</si>
  <si>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</si>
  <si>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</si>
  <si>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</si>
  <si>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</si>
  <si>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</si>
  <si>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</si>
  <si>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</si>
  <si>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</si>
  <si>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</si>
  <si>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</si>
  <si>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</si>
  <si>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</si>
  <si>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</si>
  <si>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</si>
  <si>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</si>
  <si>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</si>
  <si>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</si>
  <si>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</si>
  <si>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</si>
  <si>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</si>
  <si>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</si>
  <si>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</si>
  <si>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</si>
  <si>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</si>
  <si>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</si>
  <si>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</si>
  <si>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</si>
  <si>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</si>
  <si>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</si>
  <si>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</si>
  <si>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</si>
  <si>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</si>
  <si>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</si>
  <si>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</si>
  <si>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</si>
  <si>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</si>
  <si>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</si>
  <si>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</si>
  <si>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</si>
  <si>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</si>
  <si>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</si>
  <si>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</si>
  <si>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</si>
  <si>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</si>
  <si>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</si>
  <si>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</si>
  <si>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</si>
  <si>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</si>
  <si>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</si>
  <si>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</si>
  <si>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</si>
  <si>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</si>
  <si>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</si>
  <si>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</si>
  <si>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</si>
  <si>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</si>
  <si>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</si>
  <si>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</si>
  <si>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</si>
  <si>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</si>
  <si>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</si>
  <si>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</si>
  <si>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</si>
  <si>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</si>
  <si>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</si>
  <si>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</si>
  <si>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</si>
  <si>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</si>
  <si>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</si>
  <si>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</si>
  <si>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</si>
  <si>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</si>
  <si>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</si>
  <si>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</si>
  <si>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</si>
  <si>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</si>
  <si>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</si>
  <si>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</si>
  <si>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</si>
  <si>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</si>
  <si>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</si>
  <si>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</si>
  <si>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</si>
  <si>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</si>
  <si>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</si>
  <si>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</si>
  <si>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</si>
  <si>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</si>
  <si>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</si>
  <si>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</si>
  <si>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</si>
  <si>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</si>
  <si>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</si>
  <si>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</si>
  <si>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</si>
  <si>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</si>
  <si>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</si>
  <si>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</si>
  <si>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</si>
  <si>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</si>
  <si>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</si>
  <si>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</si>
  <si>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</si>
  <si>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</si>
  <si>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</si>
  <si>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</si>
  <si>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</si>
  <si>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</si>
  <si>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</si>
  <si>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</si>
  <si>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</si>
  <si>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</si>
  <si>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</si>
  <si>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</si>
  <si>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</si>
  <si>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</si>
  <si>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</si>
  <si>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</si>
  <si>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</si>
  <si>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</si>
  <si>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</si>
  <si>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</si>
  <si>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</si>
  <si>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</si>
  <si>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</si>
  <si>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</si>
  <si>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</si>
  <si>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</si>
  <si>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</si>
  <si>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</si>
  <si>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</si>
  <si>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</si>
  <si>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</si>
  <si>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</si>
  <si>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</si>
  <si>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</si>
  <si>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</si>
  <si>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</si>
  <si>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</si>
  <si>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</si>
  <si>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</si>
  <si>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</si>
  <si>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</si>
  <si>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</si>
  <si>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</si>
  <si>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</si>
  <si>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</si>
  <si>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</si>
  <si>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</si>
  <si>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</si>
  <si>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</si>
  <si>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</si>
  <si>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</si>
  <si>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</si>
  <si>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</si>
  <si>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</si>
  <si>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</si>
  <si>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</si>
  <si>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</si>
  <si>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</si>
  <si>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</si>
  <si>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</si>
  <si>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</si>
  <si>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</si>
  <si>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</si>
  <si>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</si>
  <si>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</si>
  <si>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</si>
  <si>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</si>
  <si>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</si>
  <si>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</si>
  <si>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</si>
  <si>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</si>
  <si>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</si>
  <si>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</si>
  <si>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</si>
  <si>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</si>
  <si>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</si>
  <si>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</si>
  <si>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</si>
  <si>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</si>
  <si>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</si>
  <si>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</si>
  <si>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</si>
  <si>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</si>
  <si>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</si>
  <si>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</si>
  <si>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</si>
  <si>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</si>
  <si>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</si>
  <si>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</si>
  <si>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</si>
  <si>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</si>
  <si>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</si>
  <si>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</si>
  <si>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</si>
  <si>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</si>
  <si>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</si>
  <si>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</si>
  <si>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</si>
  <si>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</si>
  <si>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</si>
  <si>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</si>
  <si>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</si>
  <si>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</si>
  <si>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</si>
  <si>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</si>
  <si>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</si>
  <si>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</si>
  <si>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</si>
  <si>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</si>
  <si>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</si>
  <si>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</si>
  <si>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</si>
  <si>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</si>
  <si>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</si>
  <si>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</si>
  <si>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</si>
  <si>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</si>
  <si>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</si>
  <si>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</si>
  <si>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</si>
  <si>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</si>
  <si>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</si>
  <si>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</si>
  <si>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</si>
  <si>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</si>
  <si>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</si>
  <si>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</si>
  <si>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</si>
  <si>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</si>
  <si>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</si>
  <si>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</si>
  <si>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</si>
  <si>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</si>
  <si>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</si>
  <si>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</si>
  <si>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</si>
  <si>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</si>
  <si>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</si>
  <si>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</si>
  <si>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</si>
  <si>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</si>
  <si>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</si>
  <si>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</si>
  <si>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</si>
  <si>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</si>
  <si>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</si>
  <si>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</si>
  <si>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</si>
  <si>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</si>
  <si>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</si>
  <si>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</si>
  <si>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</si>
  <si>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</si>
  <si>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</si>
  <si>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</si>
  <si>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</si>
  <si>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</si>
  <si>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</si>
  <si>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</si>
  <si>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</si>
  <si>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</si>
  <si>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</si>
  <si>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</si>
  <si>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</si>
  <si>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</si>
  <si>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</si>
  <si>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</si>
  <si>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</si>
  <si>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</si>
  <si>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</si>
  <si>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</si>
  <si>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</si>
  <si>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</si>
  <si>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</si>
  <si>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</si>
  <si>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</si>
  <si>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</si>
  <si>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</si>
  <si>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</si>
  <si>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</si>
  <si>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</si>
  <si>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</si>
  <si>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</si>
  <si>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</si>
  <si>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</si>
  <si>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</si>
  <si>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</si>
  <si>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</si>
  <si>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</si>
  <si>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</si>
  <si>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</si>
  <si>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</si>
  <si>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</si>
  <si>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</si>
  <si>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</si>
  <si>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</si>
  <si>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</si>
  <si>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</si>
  <si>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</si>
  <si>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</si>
  <si>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</si>
  <si>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</si>
  <si>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</si>
  <si>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</si>
  <si>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</si>
  <si>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</si>
  <si>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</si>
  <si>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</si>
  <si>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</si>
  <si>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</si>
  <si>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</si>
  <si>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</si>
  <si>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</si>
  <si>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</si>
  <si>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</si>
  <si>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</si>
  <si>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</si>
  <si>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</si>
  <si>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</si>
  <si>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</si>
  <si>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</si>
  <si>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</si>
  <si>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</si>
  <si>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</si>
  <si>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</si>
  <si>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</si>
  <si>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</si>
  <si>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</si>
  <si>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</si>
  <si>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</si>
  <si>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</si>
  <si>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</si>
  <si>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</si>
  <si>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</si>
  <si>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</si>
  <si>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</si>
  <si>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</si>
  <si>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</si>
  <si>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</si>
  <si>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</si>
  <si>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</si>
  <si>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</si>
  <si>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</si>
  <si>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</si>
  <si>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</si>
  <si>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</si>
  <si>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</si>
  <si>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</si>
  <si>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</si>
  <si>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</si>
  <si>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</si>
  <si>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</si>
  <si>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</si>
  <si>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</si>
  <si>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</si>
  <si>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</si>
  <si>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</si>
  <si>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</si>
  <si>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</si>
  <si>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</si>
  <si>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</si>
  <si>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</si>
  <si>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</si>
  <si>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</si>
  <si>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</si>
  <si>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</si>
  <si>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</si>
  <si>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</si>
  <si>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</si>
  <si>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</si>
  <si>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</si>
  <si>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</si>
  <si>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</si>
  <si>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</si>
  <si>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</si>
  <si>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</si>
  <si>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</si>
  <si>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</si>
  <si>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</si>
  <si>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</si>
  <si>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</si>
  <si>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</si>
  <si>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</si>
  <si>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</si>
  <si>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</si>
  <si>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</si>
  <si>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</si>
  <si>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</si>
  <si>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</si>
  <si>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</si>
  <si>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</si>
  <si>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</si>
  <si>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</si>
  <si>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</si>
  <si>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</si>
  <si>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</si>
  <si>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</si>
  <si>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</si>
  <si>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</si>
  <si>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</si>
  <si>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</si>
  <si>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</si>
  <si>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</si>
  <si>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</si>
  <si>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</si>
  <si>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</si>
  <si>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</si>
  <si>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</si>
  <si>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</si>
  <si>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</si>
  <si>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</si>
  <si>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</si>
  <si>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</si>
  <si>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</si>
  <si>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</si>
  <si>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</si>
  <si>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</si>
  <si>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</si>
  <si>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</si>
  <si>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</si>
  <si>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</si>
  <si>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</si>
  <si>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</si>
  <si>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</si>
  <si>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</si>
  <si>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</si>
  <si>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</si>
  <si>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</si>
  <si>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</si>
  <si>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</si>
  <si>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</si>
  <si>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</si>
  <si>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</si>
  <si>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</si>
  <si>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</si>
  <si>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</si>
  <si>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</si>
  <si>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</si>
  <si>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</si>
  <si>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</si>
  <si>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</si>
  <si>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</si>
  <si>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</si>
  <si>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</si>
  <si>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</si>
  <si>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</si>
  <si>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</si>
  <si>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</si>
  <si>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</si>
  <si>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</si>
  <si>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</si>
  <si>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</si>
  <si>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</si>
  <si>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</si>
  <si>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</si>
  <si>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</si>
  <si>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</si>
  <si>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</si>
  <si>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</si>
  <si>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</si>
  <si>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</si>
  <si>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</si>
  <si>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</si>
  <si>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</si>
  <si>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</si>
  <si>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</si>
  <si>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</si>
  <si>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</si>
  <si>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</si>
  <si>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</si>
  <si>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</si>
  <si>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</si>
  <si>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</si>
  <si>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</si>
  <si>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</si>
  <si>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</si>
  <si>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</si>
  <si>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</si>
  <si>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</si>
  <si>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</si>
  <si>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</si>
  <si>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</si>
  <si>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</si>
  <si>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</si>
  <si>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</si>
  <si>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</si>
  <si>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</si>
  <si>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</si>
  <si>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</si>
  <si>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</si>
  <si>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</si>
  <si>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</si>
  <si>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</si>
  <si>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</si>
  <si>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</si>
  <si>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</si>
  <si>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</si>
  <si>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</si>
  <si>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</si>
  <si>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</si>
  <si>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</si>
  <si>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</si>
  <si>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</si>
  <si>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</si>
  <si>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</si>
  <si>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</si>
  <si>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</si>
  <si>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</si>
  <si>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</si>
  <si>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</si>
  <si>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</si>
  <si>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</si>
  <si>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</si>
  <si>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</si>
  <si>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</si>
  <si>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</si>
  <si>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</si>
  <si>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</si>
  <si>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</si>
  <si>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</si>
  <si>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</si>
  <si>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</si>
  <si>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</si>
  <si>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</si>
  <si>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</si>
  <si>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</si>
  <si>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</si>
  <si>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</si>
  <si>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</si>
  <si>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</si>
  <si>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</si>
  <si>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</si>
  <si>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</si>
  <si>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</si>
  <si>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</si>
  <si>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</si>
  <si>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</si>
  <si>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</si>
  <si>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</si>
  <si>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</si>
  <si>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</si>
  <si>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</si>
  <si>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</si>
  <si>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</si>
  <si>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</si>
  <si>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</si>
  <si>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</si>
  <si>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</si>
  <si>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</si>
  <si>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</si>
  <si>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</si>
  <si>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</si>
  <si>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</si>
  <si>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</si>
  <si>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</si>
  <si>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</si>
  <si>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</si>
  <si>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</si>
  <si>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</si>
  <si>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</si>
  <si>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</si>
  <si>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</si>
  <si>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</si>
  <si>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</si>
  <si>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</si>
  <si>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</si>
  <si>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</si>
  <si>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</si>
  <si>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</si>
  <si>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</si>
  <si>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</si>
  <si>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</si>
  <si>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</si>
  <si>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</si>
  <si>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</si>
  <si>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</si>
  <si>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</si>
  <si>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</si>
  <si>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</si>
  <si>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</si>
  <si>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</si>
  <si>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</si>
  <si>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</si>
  <si>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</si>
  <si>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</si>
  <si>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</si>
  <si>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</si>
  <si>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</si>
  <si>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</si>
  <si>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</si>
  <si>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</si>
  <si>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</si>
  <si>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</si>
  <si>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</si>
  <si>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</si>
  <si>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</si>
  <si>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</si>
  <si>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</si>
  <si>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</si>
  <si>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</si>
  <si>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</si>
  <si>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</si>
  <si>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</si>
  <si>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</si>
  <si>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</si>
  <si>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</si>
  <si>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</si>
  <si>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</si>
  <si>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</si>
  <si>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</si>
  <si>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</si>
  <si>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</si>
  <si>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</si>
  <si>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</si>
  <si>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</si>
  <si>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</si>
  <si>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</si>
  <si>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</si>
  <si>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</si>
  <si>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</si>
  <si>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</si>
  <si>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</si>
  <si>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</si>
  <si>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</si>
  <si>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</si>
  <si>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</si>
  <si>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</si>
  <si>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</si>
  <si>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</si>
  <si>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</si>
  <si>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</si>
  <si>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</si>
  <si>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</si>
  <si>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</si>
  <si>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</si>
  <si>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</si>
  <si>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</si>
  <si>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</si>
  <si>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</si>
  <si>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</si>
  <si>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</si>
  <si>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</si>
  <si>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</si>
  <si>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</si>
  <si>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</si>
  <si>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</si>
  <si>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</si>
  <si>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</si>
  <si>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</si>
  <si>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</si>
  <si>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</si>
  <si>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</si>
  <si>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</si>
  <si>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</si>
  <si>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</si>
  <si>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</si>
  <si>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</si>
  <si>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</si>
  <si>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</si>
  <si>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</si>
  <si>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</si>
  <si>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</si>
  <si>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</si>
  <si>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</si>
  <si>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</si>
  <si>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</si>
  <si>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</si>
  <si>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</si>
  <si>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</si>
  <si>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</si>
  <si>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</si>
  <si>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</si>
  <si>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</si>
  <si>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</si>
  <si>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</si>
  <si>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</si>
  <si>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</si>
  <si>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</si>
  <si>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</si>
  <si>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</si>
  <si>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</si>
  <si>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</si>
  <si>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</si>
  <si>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</si>
  <si>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</si>
  <si>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</si>
  <si>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</si>
  <si>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</si>
  <si>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</si>
  <si>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</si>
  <si>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</si>
  <si>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</si>
  <si>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</si>
  <si>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</si>
  <si>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</si>
  <si>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</si>
  <si>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</si>
  <si>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</si>
  <si>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</si>
  <si>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</si>
  <si>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</si>
  <si>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</si>
  <si>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</si>
  <si>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</si>
  <si>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</si>
  <si>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</si>
  <si>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</si>
  <si>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</si>
  <si>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</si>
  <si>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</si>
  <si>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</si>
  <si>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</si>
  <si>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</si>
  <si>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</si>
  <si>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</si>
  <si>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</si>
  <si>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</si>
  <si>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</si>
  <si>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</si>
  <si>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</si>
  <si>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</si>
  <si>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</si>
  <si>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</si>
  <si>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</si>
  <si>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</si>
  <si>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</si>
  <si>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</si>
  <si>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</si>
  <si>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</si>
  <si>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</si>
  <si>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</si>
  <si>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</si>
  <si>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</si>
  <si>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</si>
  <si>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</si>
  <si>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</si>
  <si>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</si>
  <si>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</si>
  <si>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</si>
  <si>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</si>
  <si>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</si>
  <si>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</si>
  <si>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</si>
  <si>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</si>
  <si>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</si>
  <si>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</si>
  <si>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</si>
  <si>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</si>
  <si>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</si>
  <si>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</si>
  <si>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</si>
  <si>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</si>
  <si>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</si>
  <si>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</si>
  <si>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</si>
  <si>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</si>
  <si>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</si>
  <si>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</si>
  <si>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</si>
  <si>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</si>
  <si>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</si>
  <si>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</si>
  <si>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</si>
  <si>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</si>
  <si>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</si>
  <si>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</si>
  <si>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</si>
  <si>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</si>
  <si>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</si>
  <si>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</si>
  <si>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</si>
  <si>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</si>
  <si>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</si>
  <si>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</si>
  <si>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</si>
  <si>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</si>
  <si>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</si>
  <si>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</si>
  <si>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</si>
  <si>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</si>
  <si>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</si>
  <si>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</si>
  <si>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</si>
  <si>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</si>
  <si>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</si>
  <si>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</si>
  <si>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</si>
  <si>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</si>
  <si>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</si>
  <si>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</si>
  <si>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</si>
  <si>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</si>
  <si>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</si>
  <si>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</si>
  <si>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</si>
  <si>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</si>
  <si>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</si>
  <si>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</si>
  <si>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</si>
  <si>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</si>
  <si>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</si>
  <si>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</si>
  <si>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</si>
  <si>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</si>
  <si>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</si>
  <si>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</si>
  <si>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</si>
  <si>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</si>
  <si>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</si>
  <si>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</si>
  <si>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</si>
  <si>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</si>
  <si>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</si>
  <si>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</si>
  <si>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</si>
  <si>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</si>
  <si>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</si>
  <si>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</si>
  <si>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</si>
  <si>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</si>
  <si>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</si>
  <si>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</si>
  <si>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</si>
  <si>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</si>
  <si>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</si>
  <si>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</si>
  <si>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</si>
  <si>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</si>
  <si>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</si>
  <si>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</si>
  <si>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</si>
  <si>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</si>
  <si>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</si>
  <si>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</si>
  <si>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</si>
  <si>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</si>
  <si>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</si>
  <si>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</si>
  <si>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</si>
  <si>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</si>
  <si>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</si>
  <si>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</si>
  <si>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</si>
  <si>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</si>
  <si>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</si>
  <si>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</si>
  <si>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</si>
  <si>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</si>
  <si>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</si>
  <si>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</si>
  <si>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</si>
  <si>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</si>
  <si>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</si>
  <si>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</si>
  <si>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</si>
  <si>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</si>
  <si>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</si>
  <si>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</si>
  <si>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</si>
  <si>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</si>
  <si>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</si>
  <si>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</si>
  <si>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</si>
  <si>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</si>
  <si>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</si>
  <si>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</si>
  <si>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</si>
  <si>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</si>
  <si>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</si>
  <si>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</si>
  <si>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</si>
  <si>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</si>
  <si>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</si>
  <si>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</si>
  <si>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</si>
  <si>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</si>
  <si>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</si>
  <si>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</si>
  <si>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</si>
  <si>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</si>
  <si>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</si>
  <si>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</si>
  <si>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</si>
  <si>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</si>
  <si>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</si>
  <si>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</si>
  <si>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</si>
  <si>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</si>
  <si>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</si>
  <si>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</si>
  <si>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</si>
  <si>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</si>
  <si>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</si>
  <si>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</si>
  <si>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</si>
  <si>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</si>
  <si>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</si>
  <si>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</si>
  <si>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</si>
  <si>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</si>
  <si>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</si>
  <si>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</si>
  <si>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</si>
  <si>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</si>
  <si>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</si>
  <si>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</si>
  <si>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</si>
  <si>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</si>
  <si>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</si>
  <si>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</si>
  <si>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</si>
  <si>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</si>
  <si>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</si>
  <si>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</si>
  <si>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</si>
  <si>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</si>
  <si>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</si>
  <si>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</si>
  <si>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</si>
  <si>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</si>
  <si>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</si>
  <si>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</si>
  <si>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</si>
  <si>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</si>
  <si>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</si>
  <si>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</si>
  <si>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</si>
  <si>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</si>
  <si>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</si>
  <si>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</si>
  <si>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</si>
  <si>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</si>
  <si>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</si>
  <si>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</si>
  <si>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</si>
  <si>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</si>
  <si>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</si>
  <si>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</si>
  <si>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</si>
  <si>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</si>
  <si>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</si>
  <si>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</si>
  <si>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</si>
  <si>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</si>
  <si>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</si>
  <si>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</si>
  <si>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</si>
  <si>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</si>
  <si>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</si>
  <si>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</si>
  <si>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</si>
  <si>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</si>
  <si>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</si>
  <si>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</si>
  <si>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</si>
  <si>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</si>
  <si>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</si>
  <si>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</si>
  <si>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</si>
  <si>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</si>
  <si>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</si>
  <si>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</si>
  <si>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</si>
  <si>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</si>
  <si>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</si>
  <si>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</si>
  <si>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</si>
  <si>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</si>
  <si>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</si>
  <si>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</si>
  <si>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</si>
  <si>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</si>
  <si>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</si>
  <si>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</si>
  <si>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</si>
  <si>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</si>
  <si>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</si>
  <si>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</si>
  <si>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</si>
  <si>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</si>
  <si>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</si>
  <si>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</si>
  <si>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</si>
  <si>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</si>
  <si>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</si>
  <si>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</si>
  <si>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</si>
  <si>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</si>
  <si>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</si>
  <si>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</si>
  <si>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</si>
  <si>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</si>
  <si>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</si>
  <si>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</si>
  <si>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</si>
  <si>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</si>
  <si>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</si>
  <si>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</si>
  <si>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</si>
  <si>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</si>
  <si>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</si>
  <si>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</si>
  <si>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</si>
  <si>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</si>
  <si>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</si>
  <si>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</si>
  <si>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</si>
  <si>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</si>
  <si>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</si>
  <si>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</si>
  <si>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</si>
  <si>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</si>
  <si>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</si>
  <si>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</si>
  <si>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</si>
  <si>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</si>
  <si>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</si>
  <si>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</si>
  <si>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</si>
  <si>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</si>
  <si>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</si>
  <si>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</si>
  <si>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</si>
  <si>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</si>
  <si>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</si>
  <si>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</si>
  <si>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</si>
  <si>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</si>
  <si>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</si>
  <si>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</si>
  <si>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</si>
  <si>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</si>
  <si>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</si>
  <si>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</si>
  <si>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</si>
  <si>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</si>
  <si>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</si>
  <si>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</si>
  <si>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</si>
  <si>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</si>
  <si>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</si>
  <si>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</si>
  <si>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</si>
  <si>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</si>
  <si>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</si>
  <si>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</si>
  <si>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</si>
  <si>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</si>
  <si>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</si>
  <si>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</si>
  <si>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</si>
  <si>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</si>
  <si>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</si>
  <si>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</si>
  <si>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</si>
  <si>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</si>
  <si>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</si>
  <si>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</si>
  <si>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</si>
  <si>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</si>
  <si>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</si>
  <si>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</si>
  <si>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</si>
  <si>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</si>
  <si>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</si>
  <si>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</si>
  <si>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</si>
  <si>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</si>
  <si>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</si>
  <si>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</si>
  <si>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</si>
  <si>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</si>
  <si>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</si>
  <si>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</si>
  <si>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</si>
  <si>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</si>
  <si>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</si>
  <si>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</si>
  <si>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</si>
  <si>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</si>
  <si>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</si>
  <si>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</si>
  <si>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</si>
  <si>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</si>
  <si>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</si>
  <si>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</si>
  <si>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</si>
  <si>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</si>
  <si>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</si>
  <si>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</si>
  <si>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</si>
  <si>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</si>
  <si>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</si>
  <si>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</si>
  <si>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</si>
  <si>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</si>
  <si>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</si>
  <si>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</si>
  <si>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</si>
  <si>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</si>
  <si>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</si>
  <si>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</si>
  <si>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</si>
  <si>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</si>
  <si>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</si>
  <si>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</si>
  <si>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</si>
  <si>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</si>
  <si>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</si>
  <si>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</si>
  <si>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</si>
  <si>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</si>
  <si>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</si>
  <si>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</si>
  <si>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</si>
  <si>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</si>
  <si>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</si>
  <si>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</si>
  <si>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</si>
  <si>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</si>
  <si>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</si>
  <si>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</si>
  <si>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</si>
  <si>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</si>
  <si>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</si>
  <si>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</si>
  <si>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</si>
  <si>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</si>
  <si>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</si>
  <si>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</si>
  <si>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</si>
  <si>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</si>
  <si>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</si>
  <si>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</si>
  <si>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</si>
  <si>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</si>
  <si>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</si>
  <si>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</si>
  <si>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</si>
  <si>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</si>
  <si>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</si>
  <si>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</si>
  <si>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</si>
  <si>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</si>
  <si>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</si>
  <si>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</si>
  <si>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</si>
  <si>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</si>
  <si>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</si>
  <si>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</si>
  <si>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</si>
  <si>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</si>
  <si>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</si>
  <si>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</si>
  <si>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</si>
  <si>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</si>
  <si>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</si>
  <si>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</si>
  <si>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</si>
  <si>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</si>
  <si>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</si>
  <si>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</si>
  <si>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</si>
  <si>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</si>
  <si>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</si>
  <si>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</si>
  <si>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</si>
  <si>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</si>
  <si>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</si>
  <si>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</si>
  <si>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</si>
  <si>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</si>
  <si>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</si>
  <si>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</si>
  <si>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</si>
  <si>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</si>
  <si>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</si>
  <si>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</si>
  <si>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</si>
  <si>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</si>
  <si>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</si>
  <si>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</si>
  <si>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</si>
  <si>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</si>
  <si>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</si>
  <si>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</si>
  <si>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</si>
  <si>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</si>
  <si>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</si>
  <si>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</si>
  <si>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</si>
  <si>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</si>
  <si>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</si>
  <si>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</si>
  <si>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</si>
  <si>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</si>
  <si>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</si>
  <si>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</si>
  <si>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</si>
  <si>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</si>
  <si>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</si>
  <si>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</si>
  <si>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</si>
  <si>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</si>
  <si>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</si>
  <si>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</si>
  <si>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</si>
  <si>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</si>
  <si>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</si>
  <si>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</si>
  <si>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</si>
  <si>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</si>
  <si>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</si>
  <si>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</si>
  <si>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</si>
  <si>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</si>
  <si>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</si>
  <si>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</si>
  <si>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</si>
  <si>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</si>
  <si>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</si>
  <si>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</si>
  <si>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</si>
  <si>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</si>
  <si>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</si>
  <si>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</si>
  <si>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</si>
  <si>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</si>
  <si>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</si>
  <si>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</si>
  <si>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</si>
  <si>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</si>
  <si>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</si>
  <si>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</si>
  <si>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</si>
  <si>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</si>
  <si>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</si>
  <si>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</si>
  <si>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</si>
  <si>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</si>
  <si>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</si>
  <si>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</si>
  <si>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</si>
  <si>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</si>
  <si>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</si>
  <si>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</si>
  <si>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</si>
  <si>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</si>
  <si>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</si>
  <si>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</si>
  <si>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</si>
  <si>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</si>
  <si>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</si>
  <si>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</si>
  <si>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</si>
  <si>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</si>
  <si>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</si>
  <si>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</si>
  <si>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</si>
  <si>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</si>
  <si>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</si>
  <si>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</si>
  <si>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</si>
  <si>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</si>
  <si>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</si>
  <si>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</si>
  <si>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</si>
  <si>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</si>
  <si>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</si>
  <si>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</si>
  <si>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</si>
  <si>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</si>
  <si>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</si>
  <si>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</si>
  <si>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</si>
  <si>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</si>
  <si>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</si>
  <si>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</si>
  <si>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</si>
  <si>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</si>
  <si>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</si>
  <si>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</si>
  <si>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</si>
  <si>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</si>
  <si>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</si>
  <si>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</si>
  <si>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</si>
  <si>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</si>
  <si>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</si>
  <si>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</si>
  <si>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</si>
  <si>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</si>
  <si>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</si>
  <si>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</si>
  <si>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</si>
  <si>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</si>
  <si>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</si>
  <si>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</si>
  <si>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</si>
  <si>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</si>
  <si>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</si>
  <si>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</si>
  <si>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</si>
  <si>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</si>
  <si>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</si>
  <si>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</si>
  <si>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</si>
  <si>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</si>
  <si>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</si>
  <si>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</si>
  <si>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</si>
  <si>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</si>
  <si>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</si>
  <si>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</si>
  <si>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</si>
  <si>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</si>
  <si>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</si>
  <si>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</si>
  <si>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</si>
  <si>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</si>
  <si>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</si>
  <si>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</si>
  <si>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</si>
  <si>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</si>
  <si>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</si>
  <si>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</si>
  <si>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</si>
  <si>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</si>
  <si>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</si>
  <si>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</si>
  <si>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</si>
  <si>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</si>
  <si>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</si>
  <si>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</si>
  <si>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</si>
  <si>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</si>
  <si>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</si>
  <si>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</si>
  <si>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</si>
  <si>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</si>
  <si>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</si>
  <si>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</si>
  <si>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</si>
  <si>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</si>
  <si>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</si>
  <si>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</si>
  <si>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</si>
  <si>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</si>
  <si>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</si>
  <si>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</si>
  <si>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</si>
  <si>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</si>
  <si>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</si>
  <si>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</si>
  <si>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</si>
  <si>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</si>
  <si>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</si>
  <si>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</si>
  <si>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</si>
  <si>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</si>
  <si>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</si>
  <si>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</si>
  <si>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</si>
  <si>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</si>
  <si>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</si>
  <si>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</si>
  <si>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</si>
  <si>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</si>
  <si>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</si>
  <si>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</si>
  <si>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</si>
  <si>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</si>
  <si>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</si>
  <si>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</si>
  <si>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</si>
  <si>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</si>
  <si>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</si>
  <si>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</si>
  <si>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</si>
  <si>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</si>
  <si>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</si>
  <si>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</si>
  <si>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</si>
  <si>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</si>
  <si>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</si>
  <si>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</si>
  <si>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</si>
  <si>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</si>
  <si>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</si>
  <si>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</si>
  <si>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</si>
  <si>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</si>
  <si>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</si>
  <si>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</si>
  <si>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</si>
  <si>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</si>
  <si>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</si>
  <si>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</si>
  <si>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</si>
  <si>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</si>
  <si>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</si>
  <si>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</si>
  <si>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</si>
  <si>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</si>
  <si>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</si>
  <si>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</si>
  <si>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</si>
  <si>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</si>
  <si>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</si>
  <si>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</si>
  <si>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</si>
  <si>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</si>
  <si>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</si>
  <si>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</si>
  <si>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</si>
  <si>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</si>
  <si>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</si>
  <si>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</si>
  <si>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</si>
  <si>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</si>
  <si>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</si>
  <si>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</si>
  <si>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</si>
  <si>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</si>
  <si>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</si>
  <si>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</si>
  <si>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</si>
  <si>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</si>
  <si>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</si>
  <si>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</si>
  <si>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</si>
  <si>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</si>
  <si>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</si>
  <si>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</si>
  <si>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</si>
  <si>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</si>
  <si>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</si>
  <si>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</si>
  <si>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</si>
  <si>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</si>
  <si>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</si>
  <si>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</si>
  <si>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</si>
  <si>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</si>
  <si>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</si>
  <si>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</si>
  <si>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</si>
  <si>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</si>
  <si>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</si>
  <si>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</si>
  <si>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</si>
  <si>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</si>
  <si>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</si>
  <si>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</si>
  <si>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</si>
  <si>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</si>
  <si>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</si>
  <si>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</si>
  <si>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</si>
  <si>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</si>
  <si>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</si>
  <si>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</si>
  <si>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</si>
  <si>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</si>
  <si>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</si>
  <si>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</si>
  <si>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</si>
  <si>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</si>
  <si>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</si>
  <si>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</si>
  <si>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</si>
  <si>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</si>
  <si>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</si>
  <si>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</si>
  <si>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</si>
  <si>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</si>
  <si>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</si>
  <si>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</si>
  <si>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</si>
  <si>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</si>
  <si>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</si>
  <si>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</si>
  <si>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</si>
  <si>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</si>
  <si>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</si>
  <si>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</si>
  <si>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</si>
  <si>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</si>
  <si>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</si>
  <si>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</si>
  <si>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</si>
  <si>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</si>
  <si>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</si>
  <si>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</si>
  <si>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</si>
  <si>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</si>
  <si>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</si>
  <si>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</si>
  <si>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</si>
  <si>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</si>
  <si>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</si>
  <si>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</si>
  <si>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</si>
  <si>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</si>
  <si>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</si>
  <si>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</si>
  <si>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</si>
  <si>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</si>
  <si>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</si>
  <si>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</si>
  <si>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</si>
  <si>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</si>
  <si>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</si>
  <si>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</si>
  <si>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</si>
  <si>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</si>
  <si>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</si>
  <si>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</si>
  <si>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</si>
  <si>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</si>
  <si>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</si>
  <si>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</si>
  <si>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</si>
  <si>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</si>
  <si>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</si>
  <si>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</si>
  <si>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</si>
  <si>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</si>
  <si>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</si>
  <si>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</si>
  <si>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</si>
  <si>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</si>
  <si>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</si>
  <si>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</si>
  <si>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</si>
  <si>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</si>
  <si>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</si>
  <si>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</si>
  <si>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</si>
  <si>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</si>
  <si>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</si>
  <si>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</si>
  <si>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</si>
  <si>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</si>
  <si>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</si>
  <si>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</si>
  <si>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</si>
  <si>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</si>
  <si>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</si>
  <si>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</si>
  <si>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</si>
  <si>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</si>
  <si>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</si>
  <si>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</si>
  <si>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</si>
  <si>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</si>
  <si>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</si>
  <si>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</si>
  <si>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</si>
  <si>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</si>
  <si>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</si>
  <si>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</si>
  <si>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</si>
  <si>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</si>
  <si>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</si>
  <si>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</si>
  <si>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</si>
  <si>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</si>
  <si>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</si>
  <si>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</si>
  <si>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</si>
  <si>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</si>
  <si>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</si>
  <si>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</si>
  <si>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</si>
  <si>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</si>
  <si>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</si>
  <si>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</si>
  <si>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</si>
  <si>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</si>
  <si>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</si>
  <si>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</si>
  <si>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</si>
  <si>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</si>
  <si>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</si>
  <si>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</si>
  <si>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</si>
  <si>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</si>
  <si>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</si>
  <si>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</si>
  <si>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</si>
  <si>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</si>
  <si>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</si>
  <si>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</si>
  <si>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</si>
  <si>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</si>
  <si>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</si>
  <si>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</si>
  <si>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</si>
  <si>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</si>
  <si>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</si>
  <si>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</si>
  <si>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</si>
  <si>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</si>
  <si>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</si>
  <si>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</si>
  <si>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</si>
  <si>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</si>
  <si>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</si>
  <si>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</si>
  <si>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</si>
  <si>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</si>
  <si>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</si>
  <si>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</si>
  <si>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</si>
  <si>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</si>
  <si>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</si>
  <si>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</si>
  <si>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</si>
  <si>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</si>
  <si>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</si>
  <si>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</si>
  <si>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</si>
  <si>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</si>
  <si>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</si>
  <si>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</si>
  <si>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</si>
  <si>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</si>
  <si>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</si>
  <si>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</si>
  <si>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</si>
  <si>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</si>
  <si>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</si>
  <si>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</si>
  <si>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</si>
  <si>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</si>
  <si>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</si>
  <si>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</si>
  <si>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</si>
  <si>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</si>
  <si>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</si>
  <si>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</si>
  <si>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</si>
  <si>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</si>
  <si>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</si>
  <si>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</si>
  <si>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</si>
  <si>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</si>
  <si>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</si>
  <si>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</si>
  <si>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</si>
  <si>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</si>
  <si>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</si>
  <si>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</si>
  <si>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</si>
  <si>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</si>
  <si>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</si>
  <si>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</si>
  <si>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</si>
  <si>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</si>
  <si>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</si>
  <si>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</si>
  <si>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</si>
  <si>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</si>
  <si>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</si>
  <si>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</si>
  <si>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</si>
  <si>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</si>
  <si>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</si>
  <si>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</si>
  <si>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</si>
  <si>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</si>
  <si>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</si>
  <si>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</si>
  <si>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</si>
  <si>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</si>
  <si>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</si>
  <si>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</si>
  <si>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</si>
  <si>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</si>
  <si>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</si>
  <si>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</si>
  <si>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</si>
  <si>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</si>
  <si>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</si>
  <si>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</si>
  <si>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</si>
  <si>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</si>
  <si>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</si>
  <si>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</si>
  <si>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</si>
  <si>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</si>
  <si>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</si>
  <si>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</si>
  <si>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</si>
  <si>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</si>
  <si>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</si>
  <si>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</si>
  <si>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</si>
  <si>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</si>
  <si>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</si>
  <si>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</si>
  <si>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</si>
  <si>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</si>
  <si>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</si>
  <si>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</si>
  <si>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</si>
  <si>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</si>
  <si>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</si>
  <si>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</si>
  <si>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</si>
  <si>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</si>
  <si>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</si>
  <si>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</si>
  <si>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</si>
  <si>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</si>
  <si>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</si>
  <si>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</si>
  <si>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</si>
  <si>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</si>
  <si>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</si>
  <si>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</si>
  <si>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</si>
  <si>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</si>
  <si>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</si>
  <si>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</si>
  <si>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</si>
  <si>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</si>
  <si>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</si>
  <si>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</si>
  <si>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</si>
  <si>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</si>
  <si>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</si>
  <si>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</si>
  <si>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</si>
  <si>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</si>
  <si>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</si>
  <si>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</si>
  <si>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</si>
  <si>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</si>
  <si>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</si>
  <si>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</si>
  <si>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</si>
  <si>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</si>
  <si>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</si>
  <si>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</si>
  <si>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</si>
  <si>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</si>
  <si>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</si>
  <si>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</si>
  <si>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</si>
  <si>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</si>
  <si>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</si>
  <si>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</si>
  <si>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</si>
  <si>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</si>
  <si>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</si>
  <si>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</si>
  <si>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</si>
  <si>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</si>
  <si>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</si>
  <si>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</si>
  <si>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</si>
  <si>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</si>
  <si>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</si>
  <si>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</si>
  <si>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</si>
  <si>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</si>
  <si>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</si>
  <si>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</si>
  <si>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</si>
  <si>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</si>
  <si>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</si>
  <si>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</si>
  <si>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</si>
  <si>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</si>
  <si>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</si>
  <si>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</si>
  <si>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</si>
  <si>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</si>
  <si>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</si>
  <si>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</si>
  <si>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</si>
  <si>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</si>
  <si>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</si>
  <si>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</si>
  <si>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</si>
  <si>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</si>
  <si>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</si>
  <si>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</si>
  <si>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</si>
  <si>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</si>
  <si>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</si>
  <si>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</si>
  <si>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</si>
  <si>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</si>
  <si>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</si>
  <si>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</si>
  <si>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</si>
  <si>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</si>
  <si>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</si>
  <si>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</si>
  <si>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</si>
  <si>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</si>
  <si>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</si>
  <si>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</si>
  <si>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</si>
  <si>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</si>
  <si>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</si>
  <si>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</si>
  <si>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</si>
  <si>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</si>
  <si>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</si>
  <si>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</si>
  <si>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</si>
  <si>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</si>
  <si>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</si>
  <si>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</si>
  <si>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</si>
  <si>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</si>
  <si>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</si>
  <si>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</si>
  <si>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</si>
  <si>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</si>
  <si>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</si>
  <si>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</si>
  <si>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</si>
  <si>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</si>
  <si>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</si>
  <si>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</si>
  <si>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</si>
  <si>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</si>
  <si>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</si>
  <si>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</si>
  <si>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</si>
  <si>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</si>
  <si>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</si>
  <si>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</si>
  <si>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</si>
  <si>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</si>
  <si>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</si>
  <si>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</si>
  <si>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</si>
  <si>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</si>
  <si>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</si>
  <si>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</si>
  <si>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</si>
  <si>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</si>
  <si>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</si>
  <si>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</si>
  <si>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</si>
  <si>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</si>
  <si>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</si>
  <si>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</si>
  <si>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</si>
  <si>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</si>
  <si>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</si>
  <si>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</si>
  <si>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</si>
  <si>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</si>
  <si>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</si>
  <si>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</si>
  <si>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</si>
  <si>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</si>
  <si>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</si>
  <si>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</si>
  <si>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</si>
  <si>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</si>
  <si>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</si>
  <si>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</si>
  <si>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</si>
  <si>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</si>
  <si>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</si>
  <si>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</si>
  <si>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</si>
  <si>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</si>
  <si>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</si>
  <si>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</si>
  <si>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</si>
  <si>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</si>
  <si>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</si>
  <si>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</si>
  <si>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</si>
  <si>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</si>
  <si>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</si>
  <si>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</si>
  <si>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</si>
  <si>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</si>
  <si>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</si>
  <si>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</si>
  <si>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</si>
  <si>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</si>
  <si>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</si>
  <si>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</si>
  <si>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</si>
  <si>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</si>
  <si>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</si>
  <si>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</si>
  <si>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</si>
  <si>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</si>
  <si>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</si>
  <si>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</si>
  <si>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</si>
  <si>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</si>
  <si>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</si>
  <si>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</si>
  <si>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</si>
  <si>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</si>
  <si>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</si>
  <si>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</si>
  <si>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</si>
  <si>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</si>
  <si>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</si>
  <si>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</si>
  <si>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</si>
  <si>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</si>
  <si>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</si>
  <si>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</si>
  <si>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</si>
  <si>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</si>
  <si>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</si>
  <si>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</si>
  <si>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</si>
  <si>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</si>
  <si>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</si>
  <si>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</si>
  <si>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</si>
  <si>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</si>
  <si>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</si>
  <si>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</si>
  <si>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</si>
  <si>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</si>
  <si>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</si>
  <si>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</si>
  <si>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</si>
  <si>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</si>
  <si>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</si>
  <si>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</si>
  <si>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</si>
  <si>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</si>
  <si>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</si>
  <si>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</si>
  <si>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</si>
  <si>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</si>
  <si>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</si>
  <si>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</si>
  <si>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</si>
  <si>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</si>
  <si>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</si>
  <si>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</si>
  <si>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</si>
  <si>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</si>
  <si>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</si>
  <si>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</si>
  <si>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</si>
  <si>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</si>
  <si>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</si>
  <si>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</si>
  <si>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</si>
  <si>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</si>
  <si>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</si>
  <si>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</si>
  <si>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</si>
  <si>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</si>
  <si>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</si>
  <si>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</si>
  <si>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</si>
  <si>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</si>
  <si>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</si>
  <si>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</si>
  <si>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</si>
  <si>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</si>
  <si>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</si>
  <si>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</si>
  <si>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</si>
  <si>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</si>
  <si>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</si>
  <si>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</si>
  <si>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</si>
  <si>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</si>
  <si>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</si>
  <si>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</si>
  <si>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</si>
  <si>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</si>
  <si>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</si>
  <si>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</si>
  <si>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</si>
  <si>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</si>
  <si>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</si>
  <si>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</si>
  <si>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</si>
  <si>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</si>
  <si>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</si>
  <si>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</si>
  <si>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</si>
  <si>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</si>
  <si>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</si>
  <si>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</si>
  <si>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</si>
  <si>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</si>
  <si>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</si>
  <si>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</si>
  <si>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</si>
  <si>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</si>
  <si>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</si>
  <si>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</si>
  <si>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</si>
  <si>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</si>
  <si>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</si>
  <si>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</si>
  <si>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</si>
  <si>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</si>
  <si>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</si>
  <si>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</si>
  <si>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</si>
  <si>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</si>
  <si>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</si>
  <si>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</si>
  <si>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</si>
  <si>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</si>
  <si>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</si>
  <si>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</si>
  <si>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</si>
  <si>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</si>
  <si>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</si>
  <si>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</si>
  <si>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</si>
  <si>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</si>
  <si>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</si>
  <si>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</si>
  <si>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</si>
  <si>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</si>
  <si>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</si>
  <si>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</si>
  <si>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</si>
  <si>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</si>
  <si>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</si>
  <si>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</si>
  <si>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</si>
  <si>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</si>
  <si>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</si>
  <si>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</si>
  <si>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</si>
  <si>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</si>
  <si>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</si>
  <si>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</si>
  <si>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</si>
  <si>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</si>
  <si>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</si>
  <si>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</si>
  <si>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</si>
  <si>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</si>
  <si>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</si>
  <si>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</si>
  <si>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</si>
  <si>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</si>
  <si>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</si>
  <si>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</si>
  <si>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</si>
  <si>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</si>
  <si>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</si>
  <si>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</si>
  <si>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</si>
  <si>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</si>
  <si>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</si>
  <si>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</si>
  <si>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</si>
  <si>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</si>
  <si>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</si>
  <si>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</si>
  <si>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</si>
  <si>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</si>
  <si>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</si>
  <si>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</si>
  <si>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</si>
  <si>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</si>
  <si>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</si>
  <si>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</si>
  <si>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</si>
  <si>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</si>
  <si>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</si>
  <si>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</si>
  <si>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</si>
  <si>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</si>
  <si>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</si>
  <si>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</si>
  <si>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</si>
  <si>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</si>
  <si>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</si>
  <si>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</si>
  <si>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</si>
  <si>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</si>
  <si>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</si>
  <si>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</si>
  <si>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</si>
  <si>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</si>
  <si>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</si>
  <si>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</si>
  <si>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</si>
  <si>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</si>
  <si>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</si>
  <si>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</si>
  <si>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</si>
  <si>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</si>
  <si>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</si>
  <si>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</si>
  <si>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</si>
  <si>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</si>
  <si>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</si>
  <si>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</si>
  <si>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</si>
  <si>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</si>
  <si>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</si>
  <si>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</si>
  <si>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</si>
  <si>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</si>
  <si>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</si>
  <si>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</si>
  <si>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</si>
  <si>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</si>
  <si>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</si>
  <si>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</si>
  <si>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</si>
  <si>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</si>
  <si>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</si>
  <si>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</si>
  <si>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</si>
  <si>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</si>
  <si>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</si>
  <si>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</si>
  <si>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</si>
  <si>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</si>
  <si>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</si>
  <si>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</si>
  <si>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</si>
  <si>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</si>
  <si>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</si>
  <si>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</si>
  <si>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</si>
  <si>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</si>
  <si>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</si>
  <si>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</si>
  <si>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</si>
  <si>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</si>
  <si>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</si>
  <si>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</si>
  <si>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</si>
  <si>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</si>
  <si>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</si>
  <si>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</si>
  <si>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</si>
  <si>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</si>
  <si>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</si>
  <si>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</si>
  <si>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</si>
  <si>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</si>
  <si>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</si>
  <si>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</si>
  <si>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</si>
  <si>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</si>
  <si>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</si>
  <si>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</si>
  <si>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</si>
  <si>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</si>
  <si>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</si>
  <si>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</si>
  <si>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</si>
  <si>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</si>
  <si>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</si>
  <si>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</si>
  <si>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</si>
  <si>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</si>
  <si>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</si>
  <si>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</si>
  <si>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</si>
  <si>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</si>
  <si>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</si>
  <si>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</si>
  <si>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</si>
  <si>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</si>
  <si>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</si>
  <si>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</si>
  <si>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</si>
  <si>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</si>
  <si>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</si>
  <si>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</si>
  <si>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</si>
  <si>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</si>
  <si>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</si>
  <si>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</si>
  <si>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</si>
  <si>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</si>
  <si>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</si>
  <si>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</si>
  <si>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</si>
  <si>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</si>
  <si>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</si>
  <si>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</si>
  <si>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</si>
  <si>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</si>
  <si>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</si>
  <si>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</si>
  <si>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</si>
  <si>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</si>
  <si>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</si>
  <si>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</si>
  <si>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</si>
  <si>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</si>
  <si>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</si>
  <si>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</si>
  <si>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</si>
  <si>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</si>
  <si>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</si>
  <si>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</si>
  <si>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</si>
  <si>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</si>
  <si>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</si>
  <si>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</si>
  <si>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</si>
  <si>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</si>
  <si>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</si>
  <si>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</si>
  <si>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</si>
  <si>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</si>
  <si>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</si>
  <si>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</si>
  <si>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</si>
  <si>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</si>
  <si>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</si>
  <si>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</si>
  <si>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</si>
  <si>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</si>
  <si>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</si>
  <si>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</si>
  <si>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</si>
  <si>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</si>
  <si>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</si>
  <si>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</si>
  <si>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</si>
  <si>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</si>
  <si>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</si>
  <si>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</si>
  <si>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</si>
  <si>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</si>
  <si>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</si>
  <si>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</si>
  <si>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</si>
  <si>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</si>
  <si>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</si>
  <si>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</si>
  <si>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</si>
  <si>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</si>
  <si>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</si>
  <si>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</si>
  <si>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</si>
  <si>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</si>
  <si>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</si>
  <si>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</si>
  <si>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</si>
  <si>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</si>
  <si>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</si>
  <si>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</si>
  <si>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</si>
  <si>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</si>
  <si>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</si>
  <si>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</si>
  <si>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</si>
  <si>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</si>
  <si>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</si>
  <si>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</si>
  <si>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</si>
  <si>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</si>
  <si>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</si>
  <si>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</si>
  <si>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</si>
  <si>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</si>
  <si>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</si>
  <si>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</si>
  <si>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</si>
  <si>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</si>
  <si>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</si>
  <si>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</si>
  <si>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</si>
  <si>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</si>
  <si>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</si>
  <si>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</si>
  <si>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</si>
  <si>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</si>
  <si>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</si>
  <si>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</si>
  <si>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</si>
  <si>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</si>
  <si>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</si>
  <si>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</si>
  <si>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</si>
  <si>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</si>
  <si>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</si>
  <si>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</si>
  <si>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</si>
  <si>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</si>
  <si>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</si>
  <si>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</si>
  <si>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</si>
  <si>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</si>
  <si>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</si>
  <si>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</si>
  <si>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</si>
  <si>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</si>
  <si>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</si>
  <si>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</si>
  <si>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</si>
  <si>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</si>
  <si>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</si>
  <si>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</si>
  <si>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</si>
  <si>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</si>
  <si>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</si>
  <si>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</si>
  <si>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</si>
  <si>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</si>
  <si>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</si>
  <si>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</si>
  <si>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</si>
  <si>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</si>
  <si>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</si>
  <si>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</si>
  <si>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</si>
  <si>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</si>
  <si>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</si>
  <si>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</si>
  <si>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</si>
  <si>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</si>
  <si>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</si>
  <si>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</si>
  <si>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</si>
  <si>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</si>
  <si>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</si>
  <si>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</si>
  <si>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</si>
  <si>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</si>
  <si>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</si>
  <si>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</si>
  <si>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</si>
  <si>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</si>
  <si>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</si>
  <si>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</si>
  <si>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</si>
  <si>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</si>
  <si>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</si>
  <si>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</si>
  <si>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</si>
  <si>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</si>
  <si>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</si>
  <si>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</si>
  <si>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</si>
  <si>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</si>
  <si>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</si>
  <si>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</si>
  <si>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</si>
  <si>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</si>
  <si>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</si>
  <si>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</si>
  <si>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</si>
  <si>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</si>
  <si>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</si>
  <si>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</si>
  <si>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</si>
  <si>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</si>
  <si>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</si>
  <si>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</si>
  <si>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</si>
  <si>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</si>
  <si>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</si>
  <si>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</si>
  <si>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</si>
  <si>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</si>
  <si>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</si>
  <si>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</si>
  <si>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</si>
  <si>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</si>
  <si>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</si>
  <si>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</si>
  <si>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</si>
  <si>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</si>
  <si>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</si>
  <si>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</si>
  <si>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</si>
  <si>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</si>
  <si>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</si>
  <si>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</si>
  <si>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</si>
  <si>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</si>
  <si>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</si>
  <si>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</si>
  <si>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</si>
  <si>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</si>
  <si>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</si>
  <si>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</si>
  <si>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</si>
  <si>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</si>
  <si>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</si>
  <si>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</si>
  <si>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</si>
  <si>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</si>
  <si>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</si>
  <si>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</si>
  <si>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</si>
  <si>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</si>
  <si>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</si>
  <si>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</si>
  <si>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</si>
  <si>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</si>
  <si>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</si>
  <si>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</si>
  <si>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</si>
  <si>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</si>
  <si>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</si>
  <si>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</si>
  <si>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</si>
  <si>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</si>
  <si>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</si>
  <si>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</si>
  <si>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</si>
  <si>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</si>
  <si>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</si>
  <si>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</si>
  <si>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</si>
  <si>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</si>
  <si>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</si>
  <si>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</si>
  <si>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</si>
  <si>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</si>
  <si>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</si>
  <si>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</si>
  <si>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</si>
  <si>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</si>
  <si>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</si>
  <si>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</si>
  <si>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</si>
  <si>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</si>
  <si>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</si>
  <si>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</si>
  <si>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</si>
  <si>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</si>
  <si>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</si>
  <si>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</si>
  <si>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</si>
  <si>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</si>
  <si>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</si>
  <si>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</si>
  <si>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</si>
  <si>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</si>
  <si>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</si>
  <si>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</si>
  <si>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</si>
  <si>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</si>
  <si>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</si>
  <si>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</si>
  <si>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</si>
  <si>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</si>
  <si>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</si>
  <si>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</si>
  <si>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</si>
  <si>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</si>
  <si>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</si>
  <si>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</si>
  <si>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</si>
  <si>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</si>
  <si>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</si>
  <si>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</si>
  <si>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</si>
  <si>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</si>
  <si>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</si>
  <si>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</si>
  <si>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</si>
  <si>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</si>
  <si>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</si>
  <si>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</si>
  <si>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</si>
  <si>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</si>
  <si>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</si>
  <si>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</si>
  <si>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</si>
  <si>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</si>
  <si>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</si>
  <si>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</si>
  <si>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</si>
  <si>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</si>
  <si>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</si>
  <si>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</si>
  <si>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</si>
  <si>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</si>
  <si>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</si>
  <si>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</si>
  <si>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</si>
  <si>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</si>
  <si>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</si>
  <si>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</si>
  <si>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</si>
  <si>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</si>
  <si>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</si>
  <si>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</si>
  <si>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</si>
  <si>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</si>
  <si>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</si>
  <si>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</si>
  <si>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</si>
  <si>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</si>
  <si>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</si>
  <si>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</si>
  <si>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</si>
  <si>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</si>
  <si>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</si>
  <si>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</si>
  <si>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</si>
  <si>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</si>
  <si>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</si>
  <si>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</si>
  <si>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</si>
  <si>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</si>
  <si>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</si>
  <si>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</si>
  <si>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</si>
  <si>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</si>
  <si>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</si>
  <si>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</si>
  <si>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</si>
  <si>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</si>
  <si>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</si>
  <si>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</si>
  <si>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</si>
  <si>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</si>
  <si>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</si>
  <si>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</si>
  <si>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</si>
  <si>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</si>
  <si>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</si>
  <si>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</si>
  <si>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</si>
  <si>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</si>
  <si>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</si>
  <si>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</si>
  <si>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</si>
  <si>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</si>
  <si>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</si>
  <si>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</si>
  <si>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</si>
  <si>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</si>
  <si>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</si>
  <si>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</si>
  <si>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</si>
  <si>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</si>
  <si>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</si>
  <si>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</si>
  <si>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</si>
  <si>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</si>
  <si>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</si>
  <si>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</si>
  <si>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</si>
  <si>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</si>
  <si>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</si>
  <si>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</si>
  <si>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</si>
  <si>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</si>
  <si>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</si>
  <si>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</si>
  <si>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</si>
  <si>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</si>
  <si>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</si>
  <si>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</si>
  <si>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</si>
  <si>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</si>
  <si>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</si>
  <si>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</si>
  <si>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</si>
  <si>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</si>
  <si>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</si>
  <si>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</si>
  <si>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</si>
  <si>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</si>
  <si>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</si>
  <si>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</si>
  <si>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</si>
  <si>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</si>
  <si>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</si>
  <si>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</si>
  <si>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</si>
  <si>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</si>
  <si>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</si>
  <si>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</si>
  <si>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</si>
  <si>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</si>
  <si>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</si>
  <si>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</si>
  <si>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</si>
  <si>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</si>
  <si>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</si>
  <si>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</si>
  <si>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</si>
  <si>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</si>
  <si>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</si>
  <si>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</si>
  <si>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</si>
  <si>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</si>
  <si>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</si>
  <si>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</si>
  <si>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</si>
  <si>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</si>
  <si>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</si>
  <si>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</si>
  <si>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</si>
  <si>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</si>
  <si>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</si>
  <si>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</si>
  <si>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</si>
  <si>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</si>
  <si>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</si>
  <si>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</si>
  <si>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</si>
  <si>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</si>
  <si>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</si>
  <si>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</si>
  <si>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</si>
  <si>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</si>
  <si>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</si>
  <si>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</si>
  <si>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</si>
  <si>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</si>
  <si>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</si>
  <si>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</si>
  <si>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</si>
  <si>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</si>
  <si>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</si>
  <si>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</si>
  <si>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</si>
  <si>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</si>
  <si>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</si>
  <si>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</si>
  <si>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</si>
  <si>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</si>
  <si>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</si>
  <si>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</si>
  <si>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</si>
  <si>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</si>
  <si>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</si>
  <si>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</si>
  <si>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</si>
  <si>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</si>
  <si>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</si>
  <si>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</si>
  <si>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</si>
  <si>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</si>
  <si>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</si>
  <si>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</si>
  <si>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</si>
  <si>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</si>
  <si>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</si>
  <si>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</si>
  <si>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</si>
  <si>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</si>
  <si>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</si>
  <si>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</si>
  <si>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</si>
  <si>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</si>
  <si>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</si>
  <si>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</si>
  <si>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</si>
  <si>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</si>
  <si>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</si>
  <si>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</si>
  <si>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</si>
  <si>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</si>
  <si>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</si>
  <si>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</si>
  <si>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</si>
  <si>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</si>
  <si>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</si>
  <si>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</si>
  <si>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</si>
  <si>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</si>
  <si>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</si>
  <si>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</si>
  <si>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</si>
  <si>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</si>
  <si>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</si>
  <si>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</si>
  <si>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</si>
  <si>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</si>
  <si>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</si>
  <si>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</si>
  <si>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</si>
  <si>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</si>
  <si>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</si>
  <si>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</si>
  <si>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</si>
  <si>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</si>
  <si>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</si>
  <si>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</si>
  <si>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</si>
  <si>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</si>
  <si>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</si>
  <si>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</si>
  <si>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</si>
  <si>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</si>
  <si>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</si>
  <si>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</si>
  <si>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</si>
  <si>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</si>
  <si>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</si>
  <si>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</si>
  <si>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</si>
  <si>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</si>
  <si>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</si>
  <si>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</si>
  <si>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</si>
  <si>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</si>
  <si>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</si>
  <si>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</si>
  <si>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</si>
  <si>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</si>
  <si>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</si>
  <si>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</si>
  <si>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</si>
  <si>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</si>
  <si>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</si>
  <si>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</si>
  <si>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</si>
  <si>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</si>
  <si>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</si>
  <si>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</si>
  <si>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</si>
  <si>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</si>
  <si>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</si>
  <si>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</si>
  <si>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</si>
  <si>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</si>
  <si>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</si>
  <si>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</si>
  <si>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</si>
  <si>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</si>
  <si>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</si>
  <si>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</si>
  <si>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</si>
  <si>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</si>
  <si>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</si>
  <si>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</si>
  <si>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</si>
  <si>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</si>
  <si>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</si>
  <si>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</si>
  <si>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</si>
  <si>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</si>
  <si>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</si>
  <si>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</si>
  <si>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</si>
  <si>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</si>
  <si>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</si>
  <si>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</si>
  <si>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</si>
  <si>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</si>
  <si>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</si>
  <si>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</si>
  <si>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</si>
  <si>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</si>
  <si>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</si>
  <si>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</si>
  <si>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</si>
  <si>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</si>
  <si>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</si>
  <si>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</si>
  <si>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</si>
  <si>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</si>
  <si>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</si>
  <si>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</si>
  <si>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</si>
  <si>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</si>
  <si>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</si>
  <si>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</si>
  <si>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</si>
  <si>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</si>
  <si>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</si>
  <si>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</si>
  <si>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</si>
  <si>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</si>
  <si>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</si>
  <si>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</si>
  <si>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</si>
  <si>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</si>
  <si>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</si>
  <si>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</si>
  <si>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</si>
  <si>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</si>
  <si>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</si>
  <si>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</si>
  <si>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</si>
  <si>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</si>
  <si>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</si>
  <si>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</si>
  <si>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</si>
  <si>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</si>
  <si>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</si>
  <si>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</si>
  <si>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</si>
  <si>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</si>
  <si>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</si>
  <si>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</si>
  <si>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</si>
  <si>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</si>
  <si>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</si>
  <si>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</si>
  <si>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</si>
  <si>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</si>
  <si>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</si>
  <si>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</si>
  <si>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</si>
  <si>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</si>
  <si>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</si>
  <si>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</si>
  <si>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</si>
  <si>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</si>
  <si>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</si>
  <si>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</si>
  <si>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</si>
  <si>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</si>
  <si>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</si>
  <si>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</si>
  <si>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</si>
  <si>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</si>
  <si>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</si>
  <si>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</si>
  <si>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</si>
  <si>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</si>
  <si>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</si>
  <si>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</si>
  <si>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</si>
  <si>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</si>
  <si>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</si>
  <si>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</si>
  <si>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</si>
  <si>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</si>
  <si>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</si>
  <si>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</si>
  <si>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</si>
  <si>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</si>
  <si>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</si>
  <si>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</si>
  <si>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</si>
  <si>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</si>
  <si>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</si>
  <si>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</si>
  <si>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</si>
  <si>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</si>
  <si>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</si>
  <si>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</si>
  <si>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</si>
  <si>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</si>
  <si>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</si>
  <si>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</si>
  <si>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</si>
  <si>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</si>
  <si>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</si>
  <si>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</si>
  <si>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</si>
  <si>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</si>
  <si>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</si>
  <si>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</si>
  <si>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</si>
  <si>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</si>
  <si>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</si>
  <si>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</si>
  <si>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</si>
  <si>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</si>
  <si>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</si>
  <si>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</si>
  <si>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</si>
  <si>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</si>
  <si>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</si>
  <si>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</si>
  <si>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</si>
  <si>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</si>
  <si>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</si>
  <si>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</si>
  <si>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</si>
  <si>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</si>
  <si>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</si>
  <si>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</si>
  <si>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</si>
  <si>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</si>
  <si>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</si>
  <si>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</si>
  <si>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</si>
  <si>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</si>
  <si>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</si>
  <si>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</si>
  <si>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</si>
  <si>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</si>
  <si>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</si>
  <si>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</si>
  <si>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</si>
  <si>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</si>
  <si>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</si>
  <si>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</si>
  <si>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</si>
  <si>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</si>
  <si>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</si>
  <si>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</si>
  <si>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</si>
  <si>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</si>
  <si>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</si>
  <si>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</si>
  <si>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</si>
  <si>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</si>
  <si>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</si>
  <si>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</si>
  <si>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</si>
  <si>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</si>
  <si>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</si>
  <si>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</si>
  <si>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</si>
  <si>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</si>
  <si>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</si>
  <si>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</si>
  <si>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</si>
  <si>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</si>
  <si>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</si>
  <si>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</si>
  <si>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</si>
  <si>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</si>
  <si>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</si>
  <si>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</si>
  <si>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</si>
  <si>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</si>
  <si>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</si>
  <si>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</si>
  <si>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</si>
  <si>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</si>
  <si>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</si>
  <si>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</si>
  <si>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</si>
  <si>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</si>
  <si>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</si>
  <si>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</si>
  <si>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</si>
  <si>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</si>
  <si>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</si>
  <si>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</si>
  <si>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</si>
  <si>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</si>
  <si>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</si>
  <si>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</si>
  <si>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</si>
  <si>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</si>
  <si>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</si>
  <si>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</si>
  <si>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</si>
  <si>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</si>
  <si>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</si>
  <si>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</si>
  <si>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</si>
  <si>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</si>
  <si>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</si>
  <si>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</si>
  <si>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</si>
  <si>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</si>
  <si>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</si>
  <si>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</si>
  <si>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</si>
  <si>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</si>
  <si>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</si>
  <si>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</si>
  <si>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</si>
  <si>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</si>
  <si>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</si>
  <si>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</si>
  <si>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</si>
  <si>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</si>
  <si>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</si>
  <si>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</si>
  <si>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</si>
  <si>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</si>
  <si>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</si>
  <si>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</si>
  <si>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</si>
  <si>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</si>
  <si>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</si>
  <si>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</si>
  <si>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</si>
  <si>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</si>
  <si>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</si>
  <si>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</si>
  <si>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</si>
  <si>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</si>
  <si>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</si>
  <si>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</si>
  <si>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</si>
  <si>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</si>
  <si>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</si>
  <si>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</si>
  <si>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</si>
  <si>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</si>
  <si>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</si>
  <si>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</si>
  <si>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</si>
  <si>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</si>
  <si>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</si>
  <si>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</si>
  <si>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</si>
  <si>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</si>
  <si>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</si>
  <si>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</si>
  <si>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</si>
  <si>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</si>
  <si>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</si>
  <si>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</si>
  <si>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</si>
  <si>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</si>
  <si>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</si>
  <si>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</si>
  <si>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</si>
  <si>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</si>
  <si>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</si>
  <si>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</si>
  <si>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</si>
  <si>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</si>
  <si>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</si>
  <si>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</si>
  <si>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</si>
  <si>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</si>
  <si>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</si>
  <si>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</si>
  <si>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</si>
  <si>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</si>
  <si>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</si>
  <si>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</si>
  <si>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</si>
  <si>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</si>
  <si>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</si>
  <si>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</si>
  <si>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</si>
  <si>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</si>
  <si>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</si>
  <si>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</si>
  <si>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</si>
  <si>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</si>
  <si>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</si>
  <si>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</si>
  <si>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</si>
  <si>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</si>
  <si>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</si>
  <si>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</si>
  <si>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</si>
  <si>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</si>
  <si>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</si>
  <si>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</si>
  <si>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</si>
  <si>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</si>
  <si>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</si>
  <si>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</si>
  <si>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</si>
  <si>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</si>
  <si>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</si>
  <si>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</si>
  <si>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</si>
  <si>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</si>
  <si>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</si>
  <si>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</si>
  <si>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</si>
  <si>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</si>
  <si>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</si>
  <si>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</si>
  <si>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</si>
  <si>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</si>
  <si>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</si>
  <si>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</si>
  <si>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</si>
  <si>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</si>
  <si>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</si>
  <si>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</si>
  <si>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</si>
  <si>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</si>
  <si>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</si>
  <si>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</si>
  <si>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</si>
  <si>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</si>
  <si>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</si>
  <si>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</si>
  <si>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</si>
  <si>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</si>
  <si>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</si>
  <si>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</si>
  <si>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</si>
  <si>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</si>
  <si>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</si>
  <si>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</si>
  <si>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</si>
  <si>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</si>
  <si>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</si>
  <si>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</si>
  <si>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</si>
  <si>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</si>
  <si>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</si>
  <si>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</si>
  <si>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</si>
  <si>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</si>
  <si>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</si>
  <si>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</si>
  <si>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</si>
  <si>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</si>
  <si>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</si>
  <si>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</si>
  <si>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</si>
  <si>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</si>
  <si>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</si>
  <si>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</si>
  <si>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</si>
  <si>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</si>
  <si>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</si>
  <si>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</si>
  <si>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</si>
  <si>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</si>
  <si>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</si>
  <si>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</si>
  <si>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</si>
  <si>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</si>
  <si>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</si>
  <si>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</si>
  <si>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</si>
  <si>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</si>
  <si>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</si>
  <si>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</si>
  <si>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</si>
  <si>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</si>
  <si>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</si>
  <si>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</si>
  <si>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</si>
  <si>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</si>
  <si>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</si>
  <si>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</si>
  <si>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</si>
  <si>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</si>
  <si>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</si>
  <si>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</si>
  <si>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</si>
  <si>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</si>
  <si>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</si>
  <si>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</si>
  <si>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</si>
  <si>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</si>
  <si>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</si>
  <si>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</si>
  <si>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</si>
  <si>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</si>
  <si>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</si>
  <si>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</si>
  <si>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</si>
  <si>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</si>
  <si>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</si>
  <si>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</si>
  <si>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</si>
  <si>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</si>
  <si>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</si>
  <si>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</si>
  <si>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</si>
  <si>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</si>
  <si>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</si>
  <si>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</si>
  <si>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</si>
  <si>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</si>
  <si>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</si>
  <si>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</si>
  <si>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</si>
  <si>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</si>
  <si>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</si>
  <si>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</si>
  <si>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</si>
  <si>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</si>
  <si>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</si>
  <si>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</si>
  <si>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</si>
  <si>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</si>
  <si>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</si>
  <si>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</si>
  <si>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</si>
  <si>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</si>
  <si>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</si>
  <si>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</si>
  <si>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</si>
  <si>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</si>
  <si>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</si>
  <si>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</si>
  <si>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</si>
  <si>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</si>
  <si>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</si>
  <si>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</si>
  <si>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</si>
  <si>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</si>
  <si>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</si>
  <si>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</si>
  <si>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</si>
  <si>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</si>
  <si>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</si>
  <si>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</si>
  <si>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</si>
  <si>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</si>
  <si>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</si>
  <si>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</si>
  <si>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</si>
  <si>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</si>
  <si>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</si>
  <si>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</si>
  <si>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</si>
  <si>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</si>
  <si>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</si>
  <si>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</si>
  <si>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</si>
  <si>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</si>
  <si>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</si>
  <si>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</si>
  <si>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</si>
  <si>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</si>
  <si>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</si>
  <si>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</si>
  <si>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</si>
  <si>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</si>
  <si>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</si>
  <si>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</si>
  <si>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</si>
  <si>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</si>
  <si>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</si>
  <si>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</si>
  <si>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</si>
  <si>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</si>
  <si>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</si>
  <si>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</si>
  <si>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</si>
  <si>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</si>
  <si>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</si>
  <si>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</si>
  <si>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</si>
  <si>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</si>
  <si>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</si>
  <si>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</si>
  <si>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</si>
  <si>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</si>
  <si>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</si>
  <si>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</si>
  <si>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</si>
  <si>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</si>
  <si>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</si>
  <si>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</si>
  <si>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</si>
  <si>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</si>
  <si>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</si>
  <si>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</si>
  <si>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</si>
  <si>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</si>
  <si>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</si>
  <si>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</si>
  <si>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</si>
  <si>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</si>
  <si>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</si>
  <si>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</si>
  <si>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</si>
  <si>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</si>
  <si>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</si>
  <si>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</si>
  <si>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</si>
  <si>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</si>
  <si>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</si>
  <si>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</si>
  <si>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</si>
  <si>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</si>
  <si>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</si>
  <si>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</si>
  <si>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</si>
  <si>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</si>
  <si>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</si>
  <si>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</si>
  <si>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</si>
  <si>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</si>
  <si>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</si>
  <si>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</si>
  <si>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</si>
  <si>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</si>
  <si>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</si>
  <si>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</si>
  <si>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</si>
  <si>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</si>
  <si>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</si>
  <si>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</si>
  <si>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</si>
  <si>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</si>
  <si>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</si>
  <si>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</si>
  <si>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</si>
  <si>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</si>
  <si>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</si>
  <si>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</si>
  <si>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</si>
  <si>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</si>
  <si>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</si>
  <si>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</si>
  <si>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</si>
  <si>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</si>
  <si>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</si>
  <si>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</si>
  <si>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</si>
  <si>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</si>
  <si>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</si>
  <si>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</si>
  <si>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</si>
  <si>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</si>
  <si>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</si>
  <si>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</si>
  <si>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</si>
  <si>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</si>
  <si>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</si>
  <si>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</si>
  <si>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</si>
  <si>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</si>
  <si>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</si>
  <si>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</si>
  <si>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</si>
  <si>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</si>
  <si>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</si>
  <si>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</si>
  <si>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</si>
  <si>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</si>
  <si>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</si>
  <si>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</si>
  <si>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</si>
  <si>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</si>
  <si>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</si>
  <si>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</si>
  <si>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</si>
  <si>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</si>
  <si>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</si>
  <si>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</si>
  <si>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</si>
  <si>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</si>
  <si>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</si>
  <si>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</si>
  <si>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</si>
  <si>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</si>
  <si>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</si>
  <si>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</si>
  <si>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</si>
  <si>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</si>
  <si>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</si>
  <si>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</si>
  <si>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</si>
  <si>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</si>
  <si>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</si>
  <si>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</si>
  <si>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</si>
  <si>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</si>
  <si>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</si>
  <si>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</si>
  <si>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</si>
  <si>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</si>
  <si>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</si>
  <si>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</si>
  <si>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</si>
  <si>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</si>
  <si>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</si>
  <si>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</si>
  <si>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</si>
  <si>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</si>
  <si>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</si>
  <si>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</si>
  <si>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</si>
  <si>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</si>
  <si>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</si>
  <si>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</si>
  <si>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</si>
  <si>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</si>
  <si>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</si>
  <si>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</si>
  <si>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</si>
  <si>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</si>
  <si>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</si>
  <si>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</si>
  <si>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</si>
  <si>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</si>
  <si>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</si>
  <si>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</si>
  <si>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</si>
  <si>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</si>
  <si>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</si>
  <si>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</si>
  <si>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</si>
  <si>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</si>
  <si>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</si>
  <si>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</si>
  <si>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</si>
  <si>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</si>
  <si>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</si>
  <si>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</si>
  <si>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</si>
  <si>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</si>
  <si>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</si>
  <si>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</si>
  <si>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</si>
  <si>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</si>
  <si>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</si>
  <si>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</si>
  <si>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</si>
  <si>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</si>
  <si>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</si>
  <si>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</si>
  <si>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</si>
  <si>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</si>
  <si>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</si>
  <si>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</si>
  <si>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</si>
  <si>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</si>
  <si>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</si>
  <si>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</si>
  <si>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</si>
  <si>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</si>
  <si>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</si>
  <si>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</si>
  <si>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</si>
  <si>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</si>
  <si>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</si>
  <si>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</si>
  <si>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</si>
  <si>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</si>
  <si>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</si>
  <si>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</si>
  <si>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</si>
  <si>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</si>
  <si>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</si>
  <si>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</si>
  <si>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</si>
  <si>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</si>
  <si>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</si>
  <si>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</si>
  <si>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</si>
  <si>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</si>
  <si>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</si>
  <si>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</si>
  <si>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</si>
  <si>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</si>
  <si>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</si>
  <si>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</si>
  <si>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</si>
  <si>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</si>
  <si>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</si>
  <si>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</si>
  <si>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</si>
  <si>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</si>
  <si>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</si>
  <si>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</si>
  <si>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</si>
  <si>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</si>
  <si>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</si>
  <si>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</si>
  <si>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</si>
  <si>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</si>
  <si>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</si>
  <si>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</si>
  <si>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</si>
  <si>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</si>
  <si>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</si>
  <si>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</si>
  <si>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</si>
  <si>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</si>
  <si>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</si>
  <si>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</si>
  <si>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</si>
  <si>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</si>
  <si>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</si>
  <si>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</si>
  <si>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</si>
  <si>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</si>
  <si>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</si>
  <si>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</si>
  <si>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</si>
  <si>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</si>
  <si>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</si>
  <si>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</si>
  <si>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</si>
  <si>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</si>
  <si>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</si>
  <si>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</si>
  <si>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</si>
  <si>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</si>
  <si>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</si>
  <si>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</si>
  <si>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</si>
  <si>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</si>
  <si>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</si>
  <si>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</si>
  <si>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</si>
  <si>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</si>
  <si>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</si>
  <si>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</si>
  <si>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</si>
  <si>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</si>
  <si>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</si>
  <si>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</si>
  <si>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</si>
  <si>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</si>
  <si>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</si>
  <si>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</si>
  <si>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</si>
  <si>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</si>
  <si>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</si>
  <si>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</si>
  <si>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</si>
  <si>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</si>
  <si>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</si>
  <si>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</si>
  <si>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</si>
  <si>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</si>
  <si>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</si>
  <si>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</si>
  <si>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</si>
  <si>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</si>
  <si>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</si>
  <si>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</si>
  <si>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</si>
  <si>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</si>
  <si>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</si>
  <si>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</si>
  <si>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</si>
  <si>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</si>
  <si>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</si>
  <si>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</si>
  <si>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</si>
  <si>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</si>
  <si>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</si>
  <si>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</si>
  <si>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</si>
  <si>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</si>
  <si>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</si>
  <si>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</si>
  <si>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</si>
  <si>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</si>
  <si>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</si>
  <si>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</si>
  <si>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</si>
  <si>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</si>
  <si>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</si>
  <si>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</si>
  <si>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</si>
  <si>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</si>
  <si>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</si>
  <si>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</si>
  <si>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</si>
  <si>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</si>
  <si>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</si>
  <si>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</si>
  <si>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</si>
  <si>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</si>
  <si>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</si>
  <si>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</si>
  <si>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</si>
  <si>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</si>
  <si>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</si>
  <si>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</si>
  <si>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</si>
  <si>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</si>
  <si>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</si>
  <si>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</si>
  <si>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</si>
  <si>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</si>
  <si>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</si>
  <si>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</si>
  <si>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</si>
  <si>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</si>
  <si>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</si>
  <si>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</si>
  <si>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</si>
  <si>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</si>
  <si>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</si>
  <si>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</si>
  <si>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</si>
  <si>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</si>
  <si>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</si>
  <si>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</si>
  <si>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</si>
  <si>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</si>
  <si>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</si>
  <si>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</si>
  <si>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</si>
  <si>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</si>
  <si>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</si>
  <si>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</si>
  <si>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</si>
  <si>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</si>
  <si>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</si>
  <si>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</si>
  <si>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</si>
  <si>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</si>
  <si>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</si>
  <si>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</si>
  <si>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</si>
  <si>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</si>
  <si>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</si>
  <si>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</si>
  <si>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</si>
  <si>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</si>
  <si>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</si>
  <si>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</si>
  <si>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</si>
  <si>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</si>
  <si>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</si>
  <si>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</si>
  <si>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</si>
  <si>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</si>
  <si>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</si>
  <si>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</si>
  <si>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</si>
  <si>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</si>
  <si>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</si>
  <si>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</si>
  <si>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</si>
  <si>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</si>
  <si>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</si>
  <si>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</si>
  <si>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</si>
  <si>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</si>
  <si>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</si>
  <si>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</si>
  <si>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</si>
  <si>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</si>
  <si>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</si>
  <si>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</si>
  <si>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</si>
  <si>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</si>
  <si>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</si>
  <si>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</si>
  <si>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</si>
  <si>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</si>
  <si>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</si>
  <si>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</si>
  <si>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</si>
  <si>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</si>
  <si>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</si>
  <si>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</si>
  <si>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</si>
  <si>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</si>
  <si>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</si>
  <si>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</si>
  <si>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</si>
  <si>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</si>
  <si>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</si>
  <si>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</si>
  <si>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</si>
  <si>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</si>
  <si>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</si>
  <si>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</si>
  <si>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</si>
  <si>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</si>
  <si>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</si>
  <si>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</si>
  <si>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</si>
  <si>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</si>
  <si>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</si>
  <si>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</si>
  <si>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</si>
  <si>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</si>
  <si>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</si>
  <si>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</si>
  <si>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</si>
  <si>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</si>
  <si>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</si>
  <si>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</si>
  <si>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</si>
  <si>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</si>
  <si>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</si>
  <si>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</si>
  <si>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</si>
  <si>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</si>
  <si>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</si>
  <si>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</si>
  <si>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</si>
  <si>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</si>
  <si>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</si>
  <si>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</si>
  <si>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</si>
  <si>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</si>
  <si>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</si>
  <si>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</si>
  <si>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</si>
  <si>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</si>
  <si>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</si>
  <si>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</si>
  <si>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</si>
  <si>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</si>
  <si>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</si>
  <si>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</si>
  <si>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</si>
  <si>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</si>
  <si>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</si>
  <si>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</si>
  <si>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</si>
  <si>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</si>
  <si>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</si>
  <si>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</si>
  <si>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</si>
  <si>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</si>
  <si>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</si>
  <si>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</si>
  <si>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</si>
  <si>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</si>
  <si>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</si>
  <si>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</si>
  <si>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</si>
  <si>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</si>
  <si>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</si>
  <si>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</si>
  <si>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</si>
  <si>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</si>
  <si>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</si>
  <si>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</si>
  <si>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</si>
  <si>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</si>
  <si>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</si>
  <si>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</si>
  <si>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</si>
  <si>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</si>
  <si>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</si>
  <si>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</si>
  <si>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</si>
  <si>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</si>
  <si>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</si>
  <si>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</si>
  <si>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</si>
  <si>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</si>
  <si>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</si>
  <si>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</si>
  <si>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</si>
  <si>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</si>
  <si>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</si>
  <si>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</si>
  <si>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</si>
  <si>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</si>
  <si>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</si>
  <si>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</si>
  <si>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</si>
  <si>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</si>
  <si>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</si>
  <si>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</si>
  <si>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</si>
  <si>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</si>
  <si>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</si>
  <si>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</si>
  <si>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</si>
  <si>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</si>
  <si>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</si>
  <si>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</si>
  <si>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</si>
  <si>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</si>
  <si>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</si>
  <si>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</si>
  <si>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</si>
  <si>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</si>
  <si>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</si>
  <si>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</si>
  <si>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</si>
  <si>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</si>
  <si>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</si>
  <si>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</si>
  <si>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</si>
  <si>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</si>
  <si>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</si>
  <si>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</si>
  <si>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</si>
  <si>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</si>
  <si>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</si>
  <si>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</si>
  <si>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</si>
  <si>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</si>
  <si>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</si>
  <si>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</si>
  <si>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</si>
  <si>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</si>
  <si>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</si>
  <si>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</si>
  <si>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</si>
  <si>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</si>
  <si>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</si>
  <si>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</si>
  <si>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</si>
  <si>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</si>
  <si>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</si>
  <si>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</si>
  <si>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</si>
  <si>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</si>
  <si>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</si>
  <si>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</si>
  <si>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</si>
  <si>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</si>
  <si>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</si>
  <si>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</si>
  <si>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</si>
  <si>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</si>
  <si>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</si>
  <si>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</si>
  <si>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</si>
  <si>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</si>
  <si>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</si>
  <si>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</si>
  <si>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</si>
  <si>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</si>
  <si>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</si>
  <si>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</si>
  <si>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</si>
  <si>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</si>
  <si>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</si>
  <si>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</si>
  <si>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</si>
  <si>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</si>
  <si>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</si>
  <si>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</si>
  <si>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</si>
  <si>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</si>
  <si>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</si>
  <si>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</si>
  <si>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</si>
  <si>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</si>
  <si>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</si>
  <si>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</si>
  <si>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</si>
  <si>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</si>
  <si>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</si>
  <si>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</si>
  <si>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</si>
  <si>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</si>
  <si>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</si>
  <si>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</si>
  <si>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</si>
  <si>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</si>
  <si>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</si>
  <si>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</si>
  <si>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</si>
  <si>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</si>
  <si>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</si>
  <si>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</si>
  <si>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</si>
  <si>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</si>
  <si>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</si>
  <si>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</si>
  <si>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</si>
  <si>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</si>
  <si>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</si>
  <si>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</si>
  <si>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</si>
  <si>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</si>
  <si>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</si>
  <si>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</si>
  <si>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</si>
  <si>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</si>
  <si>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</si>
  <si>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</si>
  <si>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</si>
  <si>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</si>
  <si>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</si>
  <si>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</si>
  <si>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</si>
  <si>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</si>
  <si>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</si>
  <si>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</si>
  <si>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</si>
  <si>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</si>
  <si>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</si>
  <si>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</si>
  <si>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</si>
  <si>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</si>
  <si>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</si>
  <si>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</si>
  <si>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</si>
  <si>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</si>
  <si>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</si>
  <si>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</si>
  <si>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</si>
  <si>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</si>
  <si>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</si>
  <si>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</si>
  <si>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</si>
  <si>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</si>
  <si>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</si>
  <si>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</si>
  <si>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</si>
  <si>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</si>
  <si>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</si>
  <si>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</si>
  <si>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</si>
  <si>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</si>
  <si>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</si>
  <si>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</si>
  <si>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</si>
  <si>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</si>
  <si>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</si>
  <si>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</si>
  <si>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</si>
  <si>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</si>
  <si>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</si>
  <si>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</si>
  <si>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</si>
  <si>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</si>
  <si>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</si>
  <si>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</si>
  <si>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</si>
  <si>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</si>
  <si>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</si>
  <si>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</si>
  <si>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</si>
  <si>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</si>
  <si>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</si>
  <si>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</si>
  <si>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</si>
  <si>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</si>
  <si>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</si>
  <si>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</si>
  <si>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</si>
  <si>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</si>
  <si>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</si>
  <si>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</si>
  <si>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</si>
  <si>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</si>
  <si>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</si>
  <si>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</si>
  <si>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</si>
  <si>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</si>
  <si>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</si>
  <si>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</si>
  <si>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</si>
  <si>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</si>
  <si>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</si>
  <si>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</si>
  <si>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</si>
  <si>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</si>
  <si>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</si>
  <si>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</si>
  <si>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</si>
  <si>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</si>
  <si>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</si>
  <si>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</si>
  <si>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</si>
  <si>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</si>
  <si>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</si>
  <si>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</si>
  <si>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</si>
  <si>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</si>
  <si>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</si>
  <si>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</si>
  <si>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</si>
  <si>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</si>
  <si>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</si>
  <si>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</si>
  <si>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</si>
  <si>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</si>
  <si>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</si>
  <si>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</si>
  <si>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</si>
  <si>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</si>
  <si>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</si>
  <si>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</si>
  <si>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</si>
  <si>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</si>
  <si>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</si>
  <si>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</si>
  <si>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</si>
  <si>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</si>
  <si>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</si>
  <si>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</si>
  <si>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</si>
  <si>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</si>
  <si>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</si>
  <si>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</si>
  <si>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</si>
  <si>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</si>
  <si>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</si>
  <si>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</si>
  <si>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</si>
  <si>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</si>
  <si>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</si>
  <si>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</si>
  <si>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</si>
  <si>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</si>
  <si>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</si>
  <si>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</si>
  <si>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</si>
  <si>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</si>
  <si>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</si>
  <si>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</si>
  <si>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</si>
  <si>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</si>
  <si>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</si>
  <si>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</si>
  <si>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</si>
  <si>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</si>
  <si>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</si>
  <si>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</si>
  <si>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</si>
  <si>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</si>
  <si>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</si>
  <si>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</si>
  <si>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</si>
  <si>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</si>
  <si>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</si>
  <si>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</si>
  <si>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</si>
  <si>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</si>
  <si>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</si>
  <si>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</si>
  <si>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</si>
  <si>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</si>
  <si>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</si>
  <si>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</si>
  <si>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</si>
  <si>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</si>
  <si>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</si>
  <si>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</si>
  <si>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</si>
  <si>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</si>
  <si>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</si>
  <si>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</si>
  <si>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</si>
  <si>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</si>
  <si>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</si>
  <si>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</si>
  <si>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</si>
  <si>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</si>
  <si>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</si>
  <si>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</si>
  <si>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</si>
  <si>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</si>
  <si>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</si>
  <si>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</si>
  <si>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</si>
  <si>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</si>
  <si>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</si>
  <si>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</si>
  <si>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</si>
  <si>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</si>
  <si>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</si>
  <si>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</si>
  <si>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</si>
  <si>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</si>
  <si>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</si>
  <si>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</si>
  <si>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</si>
  <si>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</si>
  <si>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</si>
  <si>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</si>
  <si>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</si>
  <si>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</si>
  <si>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</si>
  <si>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</si>
  <si>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</si>
  <si>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</si>
  <si>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</si>
  <si>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</si>
  <si>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</si>
  <si>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</si>
  <si>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</si>
  <si>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</si>
  <si>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</si>
  <si>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</si>
  <si>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</si>
  <si>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</si>
  <si>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</si>
  <si>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</si>
  <si>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</si>
  <si>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</si>
  <si>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</si>
  <si>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</si>
  <si>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</si>
  <si>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</si>
  <si>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</si>
  <si>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</si>
  <si>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</si>
  <si>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</si>
  <si>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</si>
  <si>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</si>
  <si>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</si>
  <si>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</si>
  <si>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</si>
  <si>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</si>
  <si>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</si>
  <si>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</si>
  <si>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</si>
  <si>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</si>
  <si>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</si>
  <si>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</si>
  <si>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</si>
  <si>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</si>
  <si>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</si>
  <si>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</si>
  <si>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</si>
  <si>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</si>
  <si>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</si>
  <si>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</si>
  <si>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</si>
  <si>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</si>
  <si>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</si>
  <si>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</si>
  <si>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</si>
  <si>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</si>
  <si>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</si>
  <si>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</si>
  <si>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</si>
  <si>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</si>
  <si>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</si>
  <si>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</si>
  <si>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</si>
  <si>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</si>
  <si>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</si>
  <si>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</si>
  <si>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</si>
  <si>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</si>
  <si>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</si>
  <si>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</si>
  <si>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</si>
  <si>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</si>
  <si>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</si>
  <si>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</si>
  <si>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</si>
  <si>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</si>
  <si>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</si>
  <si>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</si>
  <si>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</si>
  <si>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</si>
  <si>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</si>
  <si>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</si>
  <si>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</si>
  <si>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</si>
  <si>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</si>
  <si>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</si>
  <si>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</si>
  <si>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</si>
  <si>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</si>
  <si>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</si>
  <si>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</si>
  <si>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</si>
  <si>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</si>
  <si>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</si>
  <si>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</si>
  <si>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</si>
  <si>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</si>
  <si>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</si>
  <si>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</si>
  <si>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</si>
  <si>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</si>
  <si>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</si>
  <si>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</si>
  <si>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</si>
  <si>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</si>
  <si>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</si>
  <si>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</si>
  <si>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</si>
  <si>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</si>
  <si>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</si>
  <si>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</si>
  <si>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</si>
  <si>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</si>
  <si>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</si>
  <si>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</si>
  <si>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</si>
  <si>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</si>
  <si>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</si>
  <si>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</si>
  <si>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</si>
  <si>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</si>
  <si>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</si>
  <si>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</si>
  <si>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</si>
  <si>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</si>
  <si>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</si>
  <si>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</si>
  <si>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</si>
  <si>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</si>
  <si>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</si>
  <si>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</si>
  <si>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</si>
  <si>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</si>
  <si>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</si>
  <si>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</si>
  <si>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</si>
  <si>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</si>
  <si>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</si>
  <si>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</si>
  <si>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</si>
  <si>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</si>
  <si>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</si>
  <si>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</si>
  <si>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</si>
  <si>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</si>
  <si>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</si>
  <si>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</si>
  <si>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</si>
  <si>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</si>
  <si>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</si>
  <si>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</si>
  <si>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</si>
  <si>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</si>
  <si>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</si>
  <si>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</si>
  <si>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</si>
  <si>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</si>
  <si>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</si>
  <si>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</si>
  <si>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</si>
  <si>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</si>
  <si>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</si>
  <si>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</si>
  <si>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</si>
  <si>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</si>
  <si>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</si>
  <si>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</si>
  <si>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</si>
  <si>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</si>
  <si>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</si>
  <si>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</si>
  <si>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</si>
  <si>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</si>
  <si>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</si>
  <si>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</si>
  <si>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</si>
  <si>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</si>
  <si>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</si>
  <si>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</si>
  <si>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</si>
  <si>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</si>
  <si>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</si>
  <si>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</si>
  <si>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</si>
  <si>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</si>
  <si>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</si>
  <si>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</si>
  <si>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</si>
  <si>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</si>
  <si>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</si>
  <si>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</si>
  <si>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</si>
  <si>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</si>
  <si>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</si>
  <si>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</si>
  <si>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</si>
  <si>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</si>
  <si>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</si>
  <si>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</si>
  <si>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</si>
  <si>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</si>
  <si>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</si>
  <si>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</si>
  <si>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</si>
  <si>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</si>
  <si>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</si>
  <si>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</si>
  <si>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</si>
  <si>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</si>
  <si>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</si>
  <si>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</si>
  <si>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</si>
  <si>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</si>
  <si>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</si>
  <si>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</si>
  <si>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</si>
  <si>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</si>
  <si>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</si>
  <si>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</si>
  <si>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</si>
  <si>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</si>
  <si>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</si>
  <si>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</si>
  <si>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</si>
  <si>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</si>
  <si>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</si>
  <si>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</si>
  <si>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</si>
  <si>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</si>
  <si>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</si>
  <si>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</si>
  <si>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</si>
  <si>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</si>
  <si>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</si>
  <si>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</si>
  <si>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</si>
  <si>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</si>
  <si>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</si>
  <si>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</si>
  <si>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</si>
  <si>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</si>
  <si>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</si>
  <si>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</si>
  <si>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</si>
  <si>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</si>
  <si>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</si>
  <si>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</si>
  <si>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</si>
  <si>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</si>
  <si>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</si>
  <si>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</si>
  <si>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</si>
  <si>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</si>
  <si>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</si>
  <si>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</si>
  <si>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</si>
  <si>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</si>
  <si>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</si>
  <si>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</si>
  <si>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</si>
  <si>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</si>
  <si>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</si>
  <si>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</si>
  <si>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</si>
  <si>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</si>
  <si>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</si>
  <si>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</si>
  <si>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</si>
  <si>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</si>
  <si>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</si>
  <si>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</si>
  <si>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</si>
  <si>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</si>
  <si>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</si>
  <si>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</si>
  <si>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</si>
  <si>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</si>
  <si>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</si>
  <si>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</si>
  <si>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</si>
  <si>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</si>
  <si>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</si>
  <si>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</si>
  <si>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</si>
  <si>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</si>
  <si>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</si>
  <si>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</si>
  <si>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</si>
  <si>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</si>
  <si>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</si>
  <si>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</si>
  <si>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</si>
  <si>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</si>
  <si>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</si>
  <si>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</si>
  <si>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</si>
  <si>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</si>
  <si>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</si>
  <si>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</si>
  <si>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</si>
  <si>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</si>
  <si>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</si>
  <si>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</si>
  <si>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</si>
  <si>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</si>
  <si>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</si>
  <si>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</si>
  <si>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</si>
  <si>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</si>
  <si>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</si>
  <si>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</si>
  <si>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</si>
  <si>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</si>
  <si>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</si>
  <si>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</si>
  <si>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</si>
  <si>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</si>
  <si>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</si>
  <si>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</si>
  <si>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</si>
  <si>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</si>
  <si>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</si>
  <si>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</si>
  <si>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</si>
  <si>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</si>
  <si>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</si>
  <si>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</si>
  <si>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</si>
  <si>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</si>
  <si>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</si>
  <si>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</si>
  <si>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</si>
  <si>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</si>
  <si>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</si>
  <si>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</si>
  <si>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</si>
  <si>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</si>
  <si>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</si>
  <si>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</si>
  <si>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</si>
  <si>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</si>
  <si>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</si>
  <si>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</si>
  <si>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</si>
  <si>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</si>
  <si>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</si>
  <si>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</si>
  <si>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</si>
  <si>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</si>
  <si>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</si>
  <si>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</si>
  <si>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</si>
  <si>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</si>
  <si>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</si>
  <si>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</si>
  <si>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</si>
  <si>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</si>
  <si>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</si>
  <si>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</si>
  <si>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</si>
  <si>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</si>
  <si>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</si>
  <si>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</si>
  <si>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</si>
  <si>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</si>
  <si>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</si>
  <si>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</si>
  <si>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</si>
  <si>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</si>
  <si>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</si>
  <si>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</si>
  <si>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</si>
  <si>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</si>
  <si>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</si>
  <si>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</si>
  <si>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</si>
  <si>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</si>
  <si>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</si>
  <si>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</si>
  <si>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</si>
  <si>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</si>
  <si>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</si>
  <si>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</si>
  <si>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</si>
  <si>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</si>
  <si>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</si>
  <si>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</si>
  <si>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</si>
  <si>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</si>
  <si>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</si>
  <si>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</si>
  <si>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</si>
  <si>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</si>
  <si>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</si>
  <si>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</si>
  <si>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</si>
  <si>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</si>
  <si>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</si>
  <si>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</si>
  <si>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</si>
  <si>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</si>
  <si>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</si>
  <si>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</si>
  <si>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</si>
  <si>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</si>
  <si>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</si>
  <si>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</si>
  <si>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</si>
  <si>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</si>
  <si>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</si>
  <si>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</si>
  <si>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</si>
  <si>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</si>
  <si>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</si>
  <si>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</si>
  <si>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</si>
  <si>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</si>
  <si>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</si>
  <si>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</si>
  <si>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</si>
  <si>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</si>
  <si>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</si>
  <si>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</si>
  <si>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</si>
  <si>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</si>
  <si>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</si>
  <si>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</si>
  <si>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</si>
  <si>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</si>
  <si>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</si>
  <si>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</si>
  <si>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</si>
  <si>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</si>
  <si>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</si>
  <si>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</si>
  <si>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</si>
  <si>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</si>
  <si>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</si>
  <si>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</si>
  <si>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</si>
  <si>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</si>
  <si>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</si>
  <si>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</si>
  <si>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</si>
  <si>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</si>
  <si>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</si>
  <si>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</si>
  <si>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</si>
  <si>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</si>
  <si>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</si>
  <si>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</si>
  <si>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</si>
  <si>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</si>
  <si>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</si>
  <si>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</si>
  <si>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</si>
  <si>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</si>
  <si>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</si>
  <si>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</si>
  <si>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</si>
  <si>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</si>
  <si>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</si>
  <si>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</si>
  <si>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</si>
  <si>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</si>
  <si>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</si>
  <si>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</si>
  <si>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</si>
  <si>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</si>
  <si>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</si>
  <si>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</si>
  <si>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</si>
  <si>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</si>
  <si>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</si>
  <si>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</si>
  <si>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</si>
  <si>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</si>
  <si>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</si>
  <si>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</si>
  <si>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</si>
  <si>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</si>
  <si>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</si>
  <si>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</si>
  <si>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</si>
  <si>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</si>
  <si>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</si>
  <si>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</si>
  <si>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</si>
  <si>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</si>
  <si>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</si>
  <si>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</si>
  <si>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</si>
  <si>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</si>
  <si>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</si>
  <si>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</si>
  <si>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</si>
  <si>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</si>
  <si>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</si>
  <si>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</si>
  <si>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</si>
  <si>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</si>
  <si>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</si>
  <si>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</si>
  <si>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</si>
  <si>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</si>
  <si>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</si>
  <si>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</si>
  <si>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</si>
  <si>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</si>
  <si>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</si>
  <si>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</si>
  <si>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</si>
  <si>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</si>
  <si>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</si>
  <si>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</si>
  <si>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</si>
  <si>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</si>
  <si>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</si>
  <si>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</si>
  <si>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</si>
  <si>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</si>
  <si>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</si>
  <si>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</si>
  <si>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</si>
  <si>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</si>
  <si>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</si>
  <si>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</si>
  <si>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</si>
  <si>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</si>
  <si>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</si>
  <si>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</si>
  <si>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</si>
  <si>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</si>
  <si>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</si>
  <si>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</si>
  <si>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</si>
  <si>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</si>
  <si>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</si>
  <si>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</si>
  <si>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</si>
  <si>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</si>
  <si>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</si>
  <si>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</si>
  <si>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</si>
  <si>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</si>
  <si>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</si>
  <si>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</si>
  <si>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</si>
  <si>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</si>
  <si>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</si>
  <si>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</si>
  <si>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</si>
  <si>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</si>
  <si>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</si>
  <si>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</si>
  <si>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</si>
  <si>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</si>
  <si>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</si>
  <si>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</si>
  <si>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</si>
  <si>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</si>
  <si>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</si>
  <si>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</si>
  <si>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</si>
  <si>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</si>
  <si>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</si>
  <si>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</si>
  <si>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</si>
  <si>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</si>
  <si>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</si>
  <si>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</si>
  <si>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</si>
  <si>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</si>
  <si>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</si>
  <si>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</si>
  <si>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</si>
  <si>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</si>
  <si>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</si>
  <si>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</si>
  <si>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</si>
  <si>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</si>
  <si>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</si>
  <si>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</si>
  <si>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</si>
  <si>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</si>
  <si>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</si>
  <si>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</si>
  <si>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</si>
  <si>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</si>
  <si>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</si>
  <si>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</si>
  <si>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</si>
  <si>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</si>
  <si>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</si>
  <si>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</si>
  <si>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</si>
  <si>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</si>
  <si>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</si>
  <si>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</si>
  <si>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</si>
  <si>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</si>
  <si>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</si>
  <si>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</si>
  <si>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</si>
  <si>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</si>
  <si>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</si>
  <si>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</si>
  <si>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</si>
  <si>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</si>
  <si>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</si>
  <si>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</si>
  <si>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</si>
  <si>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</si>
  <si>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</si>
  <si>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</si>
  <si>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</si>
  <si>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</si>
  <si>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</si>
  <si>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</si>
  <si>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</si>
  <si>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</si>
  <si>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</si>
  <si>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</si>
  <si>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</si>
  <si>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</si>
  <si>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</si>
  <si>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</si>
  <si>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</si>
  <si>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</si>
  <si>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</si>
  <si>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</si>
  <si>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</si>
  <si>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</si>
  <si>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</si>
  <si>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</si>
  <si>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</si>
  <si>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</si>
  <si>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</si>
  <si>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</si>
  <si>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</si>
  <si>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</si>
  <si>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</si>
  <si>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</si>
  <si>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</si>
  <si>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</si>
  <si>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</si>
  <si>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</si>
  <si>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</si>
  <si>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</si>
  <si>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</si>
  <si>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</si>
  <si>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</si>
  <si>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</si>
  <si>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</si>
  <si>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</si>
  <si>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</si>
  <si>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</si>
  <si>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</si>
  <si>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</si>
  <si>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</si>
  <si>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</si>
  <si>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</si>
  <si>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</si>
  <si>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</si>
  <si>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</si>
  <si>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</si>
  <si>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</si>
  <si>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</si>
  <si>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</si>
  <si>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</si>
  <si>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</si>
  <si>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</si>
  <si>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</si>
  <si>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</si>
  <si>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</si>
  <si>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</si>
  <si>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</si>
  <si>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</si>
  <si>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</si>
  <si>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</si>
  <si>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</si>
  <si>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</si>
  <si>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</si>
  <si>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</si>
  <si>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</si>
  <si>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</si>
  <si>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</si>
  <si>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</si>
  <si>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</si>
  <si>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</si>
  <si>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</si>
  <si>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</si>
  <si>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</si>
  <si>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</si>
  <si>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</si>
  <si>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</si>
  <si>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</si>
  <si>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</si>
  <si>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</si>
  <si>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</si>
  <si>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</si>
  <si>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</si>
  <si>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</si>
  <si>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</si>
  <si>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</si>
  <si>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</si>
  <si>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</si>
  <si>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</si>
  <si>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</si>
  <si>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</si>
  <si>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</si>
  <si>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</si>
  <si>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</si>
  <si>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</si>
  <si>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</si>
  <si>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</si>
  <si>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</si>
  <si>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</si>
  <si>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</si>
  <si>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</si>
  <si>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</si>
  <si>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</si>
  <si>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</si>
  <si>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</si>
  <si>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</si>
  <si>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</si>
  <si>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</si>
  <si>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</si>
  <si>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</si>
  <si>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</si>
  <si>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</si>
  <si>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</si>
  <si>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</si>
  <si>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</si>
  <si>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</si>
  <si>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</si>
  <si>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</si>
  <si>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</si>
  <si>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</si>
  <si>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</si>
  <si>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</si>
  <si>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</si>
  <si>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</si>
  <si>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</si>
  <si>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</si>
  <si>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</si>
  <si>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</si>
  <si>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</si>
  <si>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</si>
  <si>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</si>
  <si>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</si>
  <si>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</si>
  <si>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</si>
  <si>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</si>
  <si>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</si>
  <si>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</si>
  <si>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</si>
  <si>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</si>
  <si>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</si>
  <si>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</si>
  <si>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</si>
  <si>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</si>
  <si>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</si>
  <si>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</si>
  <si>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</si>
  <si>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</si>
  <si>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</si>
  <si>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</si>
  <si>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</si>
  <si>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</si>
  <si>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</si>
  <si>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</si>
  <si>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</si>
  <si>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</si>
  <si>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</si>
  <si>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</si>
  <si>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</si>
  <si>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</si>
  <si>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</si>
  <si>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</si>
  <si>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</si>
  <si>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</si>
  <si>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</si>
  <si>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</si>
  <si>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</si>
  <si>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</si>
  <si>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</si>
  <si>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</si>
  <si>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</si>
  <si>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</si>
  <si>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</si>
  <si>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</si>
  <si>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</si>
  <si>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</si>
  <si>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</si>
  <si>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</si>
  <si>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</si>
  <si>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</si>
  <si>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</si>
  <si>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</si>
  <si>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</si>
  <si>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</si>
  <si>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</si>
  <si>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</si>
  <si>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</si>
  <si>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</si>
  <si>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</si>
  <si>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</si>
  <si>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</si>
  <si>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</si>
  <si>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</si>
  <si>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</si>
  <si>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</si>
  <si>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</si>
  <si>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</si>
  <si>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</si>
  <si>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</si>
  <si>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</si>
  <si>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</si>
  <si>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</si>
  <si>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</si>
  <si>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</si>
  <si>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</si>
  <si>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</si>
  <si>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</si>
  <si>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</si>
  <si>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</si>
  <si>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</si>
  <si>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</si>
  <si>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</si>
  <si>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</si>
  <si>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</si>
  <si>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</si>
  <si>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</si>
  <si>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</si>
  <si>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</si>
  <si>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</si>
  <si>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</si>
  <si>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</si>
  <si>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</si>
  <si>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</si>
  <si>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</si>
  <si>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</si>
  <si>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</si>
  <si>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</si>
  <si>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</si>
  <si>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</si>
  <si>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</si>
  <si>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</si>
  <si>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</si>
  <si>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</si>
  <si>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</si>
  <si>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</si>
  <si>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</si>
  <si>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</si>
  <si>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</si>
  <si>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</si>
  <si>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</si>
  <si>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</si>
  <si>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</si>
  <si>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</si>
  <si>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</si>
  <si>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</si>
  <si>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</si>
  <si>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</si>
  <si>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</si>
  <si>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</si>
  <si>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</si>
  <si>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</si>
  <si>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</si>
  <si>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</si>
  <si>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</si>
  <si>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</si>
  <si>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</si>
  <si>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</si>
  <si>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</si>
  <si>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</si>
  <si>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</si>
  <si>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</si>
  <si>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</si>
  <si>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</si>
  <si>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</si>
  <si>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</si>
  <si>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</si>
  <si>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</si>
  <si>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</si>
  <si>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</si>
  <si>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</si>
  <si>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</si>
  <si>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</si>
  <si>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</si>
  <si>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</si>
  <si>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</si>
  <si>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</si>
  <si>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</si>
  <si>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</si>
  <si>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</si>
  <si>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</si>
  <si>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</si>
  <si>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</si>
  <si>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</si>
  <si>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</si>
  <si>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</si>
  <si>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</si>
  <si>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</si>
  <si>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</si>
  <si>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</si>
  <si>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</si>
  <si>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</si>
  <si>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</si>
  <si>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</si>
  <si>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</si>
  <si>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</si>
  <si>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</si>
  <si>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</si>
  <si>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</si>
  <si>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</si>
  <si>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</si>
  <si>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</si>
  <si>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</si>
  <si>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</si>
  <si>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</si>
  <si>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</si>
  <si>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</si>
  <si>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</si>
  <si>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</si>
  <si>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</si>
  <si>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</si>
  <si>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</si>
  <si>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</si>
  <si>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</si>
  <si>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</si>
  <si>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</si>
  <si>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</si>
  <si>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</si>
  <si>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</si>
  <si>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</si>
  <si>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</si>
  <si>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</si>
  <si>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</si>
  <si>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</si>
  <si>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</si>
  <si>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</si>
  <si>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</si>
  <si>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</si>
  <si>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</si>
  <si>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</si>
  <si>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</si>
  <si>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</si>
  <si>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</si>
  <si>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</si>
  <si>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</si>
  <si>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</si>
  <si>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</si>
  <si>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</si>
  <si>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</si>
  <si>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</si>
  <si>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</si>
  <si>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</si>
  <si>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</si>
  <si>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</si>
  <si>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</si>
  <si>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</si>
  <si>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</si>
  <si>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</si>
  <si>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</si>
  <si>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</si>
  <si>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</si>
  <si>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</si>
  <si>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</si>
  <si>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</si>
  <si>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</si>
  <si>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</si>
  <si>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</si>
  <si>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</si>
  <si>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</si>
  <si>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</si>
  <si>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</si>
  <si>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</si>
  <si>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</si>
  <si>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</si>
  <si>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</si>
  <si>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</si>
  <si>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</si>
  <si>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</si>
  <si>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</si>
  <si>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</si>
  <si>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</si>
  <si>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</si>
  <si>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</si>
  <si>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</si>
  <si>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</si>
  <si>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</si>
  <si>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</si>
  <si>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</si>
  <si>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</si>
  <si>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</si>
  <si>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</si>
  <si>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</si>
  <si>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</si>
  <si>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</si>
  <si>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</si>
  <si>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</si>
  <si>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</si>
  <si>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</si>
  <si>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</si>
  <si>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</si>
  <si>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</si>
  <si>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</si>
  <si>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</si>
  <si>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</si>
  <si>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</si>
  <si>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</si>
  <si>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</si>
  <si>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</si>
  <si>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</si>
  <si>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</si>
  <si>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</si>
  <si>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</si>
  <si>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</si>
  <si>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</si>
  <si>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</si>
  <si>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</si>
  <si>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</si>
  <si>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</si>
  <si>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</si>
  <si>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</si>
  <si>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</si>
  <si>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</si>
  <si>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</si>
  <si>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</si>
  <si>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</si>
  <si>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</si>
  <si>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</si>
  <si>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</si>
  <si>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</si>
  <si>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</si>
  <si>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</si>
  <si>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</si>
  <si>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</si>
  <si>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</si>
  <si>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</si>
  <si>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</si>
  <si>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</si>
  <si>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</si>
  <si>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</si>
  <si>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</si>
  <si>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</si>
  <si>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</si>
  <si>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</si>
  <si>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</si>
  <si>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</si>
  <si>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</si>
  <si>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</si>
  <si>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</si>
  <si>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</si>
  <si>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</si>
  <si>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</si>
  <si>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</si>
  <si>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</si>
  <si>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</si>
  <si>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</si>
  <si>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</si>
  <si>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</si>
  <si>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</si>
  <si>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</si>
  <si>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</si>
  <si>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</si>
  <si>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</si>
  <si>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</si>
  <si>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</si>
  <si>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</si>
  <si>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</si>
  <si>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</si>
  <si>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</si>
  <si>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</si>
  <si>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</si>
  <si>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</si>
  <si>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</si>
  <si>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</si>
  <si>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</si>
  <si>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</si>
  <si>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</si>
  <si>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</si>
  <si>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</si>
  <si>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</si>
  <si>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</si>
  <si>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</si>
  <si>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</si>
  <si>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</si>
  <si>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</si>
  <si>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</si>
  <si>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</si>
  <si>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</si>
  <si>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</si>
  <si>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</si>
  <si>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</si>
  <si>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</si>
  <si>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</si>
  <si>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</si>
  <si>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</si>
  <si>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</si>
  <si>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</si>
  <si>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</si>
  <si>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</si>
  <si>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</si>
  <si>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</si>
  <si>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</si>
  <si>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</si>
  <si>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</si>
  <si>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</si>
  <si>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</si>
  <si>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</si>
  <si>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</si>
  <si>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</si>
  <si>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</si>
  <si>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</si>
  <si>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</si>
  <si>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</si>
  <si>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</si>
  <si>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</si>
  <si>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</si>
  <si>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</si>
  <si>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</si>
  <si>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</si>
  <si>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</si>
  <si>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</si>
  <si>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</si>
  <si>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</si>
  <si>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</si>
  <si>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</si>
  <si>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</si>
  <si>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</si>
  <si>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</si>
  <si>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</si>
  <si>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</si>
  <si>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</si>
  <si>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</si>
  <si>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</si>
  <si>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</si>
  <si>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</si>
  <si>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</si>
  <si>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</si>
  <si>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</si>
  <si>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</si>
  <si>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</si>
  <si>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</si>
  <si>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</si>
  <si>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</si>
  <si>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</si>
  <si>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</si>
  <si>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</si>
  <si>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</si>
  <si>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</si>
  <si>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</si>
  <si>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</si>
  <si>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</si>
  <si>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</si>
  <si>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</si>
  <si>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</si>
  <si>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</si>
  <si>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</si>
  <si>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</si>
  <si>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</si>
  <si>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</si>
  <si>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</si>
  <si>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</si>
  <si>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</si>
  <si>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</si>
  <si>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</si>
  <si>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</si>
  <si>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</si>
  <si>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</si>
  <si>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</si>
  <si>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</si>
  <si>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</si>
  <si>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</si>
  <si>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</si>
  <si>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</si>
  <si>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</si>
  <si>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</si>
  <si>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</si>
  <si>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</si>
  <si>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</si>
  <si>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</si>
  <si>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</si>
  <si>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</si>
  <si>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</si>
  <si>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</si>
  <si>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</si>
  <si>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</si>
  <si>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</si>
  <si>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</si>
  <si>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</si>
  <si>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</si>
  <si>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</si>
  <si>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</si>
  <si>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</si>
  <si>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</si>
  <si>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</si>
  <si>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</si>
  <si>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</si>
  <si>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</si>
  <si>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</si>
  <si>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</si>
  <si>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</si>
  <si>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</si>
  <si>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</si>
  <si>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</si>
  <si>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</si>
  <si>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</si>
  <si>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</si>
  <si>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</si>
  <si>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</si>
  <si>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</si>
  <si>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</si>
  <si>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</si>
  <si>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</si>
  <si>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</si>
  <si>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</si>
  <si>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</si>
  <si>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</si>
  <si>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</si>
  <si>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</si>
  <si>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</si>
  <si>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</si>
  <si>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</si>
  <si>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</si>
  <si>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</si>
  <si>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</si>
  <si>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</si>
  <si>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</si>
  <si>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</si>
  <si>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</si>
  <si>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</si>
  <si>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</si>
  <si>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</si>
  <si>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</si>
  <si>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</si>
  <si>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</si>
  <si>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</si>
  <si>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</si>
  <si>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</si>
  <si>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</si>
  <si>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</si>
  <si>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</si>
  <si>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</si>
  <si>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</si>
  <si>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</si>
  <si>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</si>
  <si>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</si>
  <si>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</si>
  <si>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</si>
  <si>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</si>
  <si>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</si>
  <si>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</si>
  <si>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</si>
  <si>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</si>
  <si>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</si>
  <si>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</si>
  <si>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</si>
  <si>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</si>
  <si>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</si>
  <si>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</si>
  <si>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</si>
  <si>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</si>
  <si>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</si>
  <si>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</si>
  <si>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</si>
  <si>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</si>
  <si>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</si>
  <si>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</si>
  <si>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</si>
  <si>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</si>
  <si>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</si>
  <si>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</si>
  <si>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</si>
  <si>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</si>
  <si>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</si>
  <si>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</si>
  <si>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</si>
  <si>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</si>
  <si>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</si>
  <si>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</si>
  <si>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</si>
  <si>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</si>
  <si>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</si>
  <si>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</si>
  <si>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</si>
  <si>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</si>
  <si>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</si>
  <si>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</si>
  <si>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</si>
  <si>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</si>
  <si>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</si>
  <si>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</si>
  <si>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</si>
  <si>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</si>
  <si>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</si>
  <si>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</si>
  <si>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</si>
  <si>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</si>
  <si>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</si>
  <si>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</si>
  <si>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</si>
  <si>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</si>
  <si>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</si>
  <si>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</si>
  <si>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</si>
  <si>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</si>
  <si>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</si>
  <si>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</si>
  <si>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</si>
  <si>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</si>
  <si>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</si>
  <si>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</si>
  <si>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</si>
  <si>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</si>
  <si>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</si>
  <si>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</si>
  <si>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</si>
  <si>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</si>
  <si>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</si>
  <si>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</si>
  <si>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</si>
  <si>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</si>
  <si>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</si>
  <si>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</si>
  <si>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</si>
  <si>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</si>
  <si>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</si>
  <si>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</si>
  <si>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</si>
  <si>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</si>
  <si>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</si>
  <si>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</si>
  <si>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</si>
  <si>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</si>
  <si>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</si>
  <si>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</si>
  <si>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</si>
  <si>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</si>
  <si>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</si>
  <si>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</si>
  <si>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</si>
  <si>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</si>
  <si>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</si>
  <si>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</si>
  <si>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</si>
  <si>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</si>
  <si>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</si>
  <si>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</si>
  <si>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</si>
  <si>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</si>
  <si>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</si>
  <si>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</si>
  <si>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</si>
  <si>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</si>
  <si>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</si>
  <si>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</si>
  <si>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</si>
  <si>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</si>
  <si>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</si>
  <si>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</si>
  <si>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</si>
  <si>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</si>
  <si>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</si>
  <si>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</si>
  <si>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</si>
  <si>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</si>
  <si>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</si>
  <si>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</si>
  <si>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</si>
  <si>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</si>
  <si>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</si>
  <si>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</si>
  <si>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</si>
  <si>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</si>
  <si>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</si>
  <si>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</si>
  <si>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</si>
  <si>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</si>
  <si>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</si>
  <si>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</si>
  <si>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</si>
  <si>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</si>
  <si>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</si>
  <si>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</si>
  <si>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</si>
  <si>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</si>
  <si>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</si>
  <si>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</si>
  <si>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</si>
  <si>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</si>
  <si>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</si>
  <si>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</si>
  <si>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</si>
  <si>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</si>
  <si>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</si>
  <si>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</si>
  <si>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</si>
  <si>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</si>
  <si>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</si>
  <si>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</si>
  <si>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</si>
  <si>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</si>
  <si>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</si>
  <si>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</si>
  <si>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</si>
  <si>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</si>
  <si>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</si>
  <si>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</si>
  <si>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</si>
  <si>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</si>
  <si>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</si>
  <si>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</si>
  <si>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</si>
  <si>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</si>
  <si>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</si>
  <si>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</si>
  <si>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</si>
  <si>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</si>
  <si>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</si>
  <si>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</si>
  <si>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</si>
  <si>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</si>
  <si>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</si>
  <si>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</si>
  <si>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</si>
  <si>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</si>
  <si>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</si>
  <si>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</si>
  <si>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</si>
  <si>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</si>
  <si>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</si>
  <si>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</si>
  <si>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</si>
  <si>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</si>
  <si>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</si>
  <si>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</si>
  <si>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</si>
  <si>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</si>
  <si>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</si>
  <si>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</si>
  <si>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</si>
  <si>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</si>
  <si>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</si>
  <si>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</si>
  <si>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</si>
  <si>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</si>
  <si>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</si>
  <si>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</si>
  <si>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</si>
  <si>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</si>
  <si>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</si>
  <si>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</si>
  <si>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</si>
  <si>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</si>
  <si>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</si>
  <si>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</si>
  <si>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</si>
  <si>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</si>
  <si>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</si>
  <si>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</si>
  <si>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</si>
  <si>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</si>
  <si>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</si>
  <si>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</si>
  <si>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</si>
  <si>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</si>
  <si>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</si>
  <si>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</si>
  <si>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</si>
  <si>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</si>
  <si>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</si>
  <si>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</si>
  <si>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</si>
  <si>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</si>
  <si>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</si>
  <si>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</si>
  <si>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</si>
  <si>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</si>
  <si>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</si>
  <si>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</si>
  <si>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</si>
  <si>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</si>
  <si>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</si>
  <si>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</si>
  <si>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</si>
  <si>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</si>
  <si>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</si>
  <si>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</si>
  <si>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</si>
  <si>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</si>
  <si>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</si>
  <si>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</si>
  <si>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</si>
  <si>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</si>
  <si>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</si>
  <si>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</si>
  <si>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</si>
  <si>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</si>
  <si>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</si>
  <si>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</si>
  <si>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</si>
  <si>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</si>
  <si>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</si>
  <si>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</si>
  <si>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</si>
  <si>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</si>
  <si>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</si>
  <si>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</si>
  <si>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</si>
  <si>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</si>
  <si>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</si>
  <si>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</si>
  <si>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</si>
  <si>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</si>
  <si>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</si>
  <si>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</si>
  <si>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</si>
  <si>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</si>
  <si>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</si>
  <si>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</si>
  <si>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</si>
  <si>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</si>
  <si>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</si>
  <si>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</si>
  <si>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</si>
  <si>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</si>
  <si>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</si>
  <si>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</si>
  <si>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</si>
  <si>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</si>
  <si>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</si>
  <si>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</si>
  <si>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</si>
  <si>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</si>
  <si>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</si>
  <si>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</si>
  <si>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</si>
  <si>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</si>
  <si>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</si>
  <si>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</si>
  <si>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</si>
  <si>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</si>
  <si>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</si>
  <si>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</si>
  <si>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</si>
  <si>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</si>
  <si>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</si>
  <si>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</si>
  <si>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</si>
  <si>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</si>
  <si>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</si>
  <si>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</si>
  <si>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</si>
  <si>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</si>
  <si>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</si>
  <si>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</si>
  <si>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</si>
  <si>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</si>
  <si>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</si>
  <si>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</si>
  <si>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</si>
  <si>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</si>
  <si>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</si>
  <si>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</si>
  <si>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</si>
  <si>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</si>
  <si>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</si>
  <si>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</si>
  <si>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</si>
  <si>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</si>
  <si>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</si>
  <si>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</si>
  <si>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</si>
  <si>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</si>
  <si>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</si>
  <si>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</si>
  <si>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</si>
  <si>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</si>
  <si>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</si>
  <si>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</si>
  <si>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</si>
  <si>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</si>
  <si>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</si>
  <si>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</si>
  <si>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</si>
  <si>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</si>
  <si>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</si>
  <si>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</si>
  <si>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</si>
  <si>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</si>
  <si>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</si>
  <si>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</si>
  <si>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</si>
  <si>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</si>
  <si>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</si>
  <si>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</si>
  <si>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</si>
  <si>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</si>
  <si>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</si>
  <si>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</si>
  <si>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</si>
  <si>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</si>
  <si>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</si>
  <si>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</si>
  <si>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</si>
  <si>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</si>
  <si>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</si>
  <si>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</si>
  <si>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</si>
  <si>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</si>
  <si>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</si>
  <si>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</si>
  <si>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</si>
  <si>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</si>
  <si>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</si>
  <si>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</si>
  <si>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</si>
  <si>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</si>
  <si>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</si>
  <si>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</si>
  <si>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</si>
  <si>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</si>
  <si>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</si>
  <si>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</si>
  <si>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</si>
  <si>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</si>
  <si>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</si>
  <si>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</si>
  <si>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</si>
  <si>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</si>
  <si>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</si>
  <si>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</si>
  <si>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</si>
  <si>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</si>
  <si>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</si>
  <si>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</si>
  <si>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</si>
  <si>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</si>
  <si>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</si>
  <si>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</si>
  <si>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</si>
  <si>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</si>
  <si>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</si>
  <si>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</si>
  <si>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</si>
  <si>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</si>
  <si>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</si>
  <si>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</si>
  <si>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</si>
  <si>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</si>
  <si>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</si>
  <si>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</si>
  <si>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</si>
  <si>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</si>
  <si>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</si>
  <si>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</si>
  <si>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</si>
  <si>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</si>
  <si>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</si>
  <si>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</si>
  <si>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</si>
  <si>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</si>
  <si>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</si>
  <si>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</si>
  <si>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</si>
  <si>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</si>
  <si>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</si>
  <si>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</si>
  <si>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</si>
  <si>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</si>
  <si>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</si>
  <si>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</si>
  <si>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</si>
  <si>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</si>
  <si>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</si>
  <si>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</si>
  <si>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</si>
  <si>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</si>
  <si>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</si>
  <si>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</si>
  <si>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</si>
  <si>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</si>
  <si>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</si>
  <si>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</si>
  <si>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</si>
  <si>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</si>
  <si>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</si>
  <si>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</si>
  <si>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</si>
  <si>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</si>
  <si>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</si>
  <si>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</si>
  <si>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</si>
  <si>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</si>
  <si>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</si>
  <si>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</si>
  <si>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</si>
  <si>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</si>
  <si>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</si>
  <si>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</si>
  <si>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</si>
  <si>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</si>
  <si>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</si>
  <si>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</si>
  <si>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</si>
  <si>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</si>
  <si>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</si>
  <si>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</si>
  <si>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</si>
  <si>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</si>
  <si>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</si>
  <si>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</si>
  <si>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</si>
  <si>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</si>
  <si>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</si>
  <si>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</si>
  <si>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</si>
  <si>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</si>
  <si>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</si>
  <si>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</si>
  <si>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</si>
  <si>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</si>
  <si>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</si>
  <si>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</si>
  <si>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</si>
  <si>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</si>
  <si>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</si>
  <si>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</si>
  <si>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</si>
  <si>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</si>
  <si>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</si>
  <si>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</si>
  <si>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</si>
  <si>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</si>
  <si>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</si>
  <si>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</si>
  <si>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</si>
  <si>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</si>
  <si>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</si>
  <si>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</si>
  <si>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</si>
  <si>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</si>
  <si>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</si>
  <si>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</si>
  <si>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</si>
  <si>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</si>
  <si>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</si>
  <si>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</si>
  <si>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</si>
  <si>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</si>
  <si>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</si>
  <si>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</si>
  <si>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</si>
  <si>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</si>
  <si>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</si>
  <si>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</si>
  <si>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</si>
  <si>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</si>
  <si>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</si>
  <si>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</si>
  <si>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</si>
  <si>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</si>
  <si>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</si>
  <si>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</si>
  <si>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</si>
  <si>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</si>
  <si>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</si>
  <si>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</si>
  <si>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</si>
  <si>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</si>
  <si>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</si>
  <si>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</si>
  <si>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</si>
  <si>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</si>
  <si>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</si>
  <si>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</si>
  <si>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</si>
  <si>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</si>
  <si>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</si>
  <si>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</si>
  <si>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</si>
  <si>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</si>
  <si>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</si>
  <si>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</si>
  <si>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</si>
  <si>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</si>
  <si>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</si>
  <si>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</si>
  <si>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</si>
  <si>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</si>
  <si>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</si>
  <si>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</si>
  <si>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</si>
  <si>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</si>
  <si>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</si>
  <si>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</si>
  <si>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</si>
  <si>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</si>
  <si>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</si>
  <si>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</si>
  <si>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</si>
  <si>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</si>
  <si>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</si>
  <si>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</si>
  <si>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</si>
  <si>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</si>
  <si>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</si>
  <si>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</si>
  <si>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</si>
  <si>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</si>
  <si>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</si>
  <si>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</si>
  <si>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</si>
  <si>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</si>
  <si>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</si>
  <si>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</si>
  <si>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</si>
  <si>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</si>
  <si>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</si>
  <si>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</si>
  <si>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</si>
  <si>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</si>
  <si>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</si>
  <si>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</si>
  <si>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</si>
  <si>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</si>
  <si>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</si>
  <si>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</si>
  <si>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</si>
  <si>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</si>
  <si>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</si>
  <si>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</si>
  <si>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</si>
  <si>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</si>
  <si>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</si>
  <si>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</si>
  <si>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</si>
  <si>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</si>
  <si>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</si>
  <si>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</si>
  <si>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</si>
  <si>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</si>
  <si>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</si>
  <si>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</si>
  <si>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</si>
  <si>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</si>
  <si>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</si>
  <si>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</si>
  <si>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</si>
  <si>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</si>
  <si>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</si>
  <si>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</si>
  <si>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</si>
  <si>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</si>
  <si>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</si>
  <si>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</si>
  <si>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</si>
  <si>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</si>
  <si>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</si>
  <si>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</si>
  <si>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</si>
  <si>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</si>
  <si>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</si>
  <si>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</si>
  <si>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</si>
  <si>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</si>
  <si>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</si>
  <si>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</si>
  <si>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</si>
  <si>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</si>
  <si>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</si>
  <si>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</si>
  <si>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</si>
  <si>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</si>
  <si>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</si>
  <si>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</si>
  <si>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</si>
  <si>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</si>
  <si>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</si>
  <si>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</si>
  <si>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</si>
  <si>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</si>
  <si>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</si>
  <si>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</si>
  <si>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</si>
  <si>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</si>
  <si>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</si>
  <si>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</si>
  <si>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</si>
  <si>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</si>
  <si>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</si>
  <si>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</si>
  <si>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</si>
  <si>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</si>
  <si>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</si>
  <si>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</si>
  <si>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</si>
  <si>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</si>
  <si>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</si>
  <si>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</si>
  <si>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</si>
  <si>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</si>
  <si>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</si>
  <si>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</si>
  <si>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</si>
  <si>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</si>
  <si>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</si>
  <si>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</si>
  <si>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</si>
  <si>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</si>
  <si>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</si>
  <si>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</si>
  <si>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</si>
  <si>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</si>
  <si>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</si>
  <si>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</si>
  <si>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</si>
  <si>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</si>
  <si>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</si>
  <si>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</si>
  <si>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</si>
  <si>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</si>
  <si>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</si>
  <si>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</si>
  <si>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</si>
  <si>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</si>
  <si>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</si>
  <si>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</si>
  <si>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</si>
  <si>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</si>
  <si>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</si>
  <si>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</si>
  <si>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</si>
  <si>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</si>
  <si>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</si>
  <si>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</si>
  <si>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</si>
  <si>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</si>
  <si>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</si>
  <si>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</si>
  <si>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</si>
  <si>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</si>
  <si>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</si>
  <si>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</si>
  <si>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</si>
  <si>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</si>
  <si>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</si>
  <si>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</si>
  <si>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</si>
  <si>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</si>
  <si>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</si>
  <si>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</si>
  <si>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</si>
  <si>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</si>
  <si>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</si>
  <si>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</si>
  <si>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</si>
  <si>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</si>
  <si>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</si>
  <si>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</si>
  <si>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</si>
  <si>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</si>
  <si>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</si>
  <si>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</si>
  <si>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</si>
  <si>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</si>
  <si>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</si>
  <si>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</si>
  <si>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</si>
  <si>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</si>
  <si>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</si>
  <si>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</si>
  <si>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</si>
  <si>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</si>
  <si>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</si>
  <si>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</si>
  <si>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</si>
  <si>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</si>
  <si>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</si>
  <si>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</si>
  <si>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</si>
  <si>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</si>
  <si>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</si>
  <si>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</si>
  <si>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</si>
  <si>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</si>
  <si>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</si>
  <si>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</si>
  <si>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</si>
  <si>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</si>
  <si>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</si>
  <si>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</si>
  <si>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</si>
  <si>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</si>
  <si>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</si>
  <si>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</si>
  <si>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</si>
  <si>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</si>
  <si>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</si>
  <si>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</si>
  <si>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</si>
  <si>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</si>
  <si>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</si>
  <si>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</si>
  <si>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</si>
  <si>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</si>
  <si>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</si>
  <si>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</si>
  <si>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</si>
  <si>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</si>
  <si>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</si>
  <si>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</si>
  <si>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</si>
  <si>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</si>
  <si>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</si>
  <si>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</si>
  <si>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</si>
  <si>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</si>
  <si>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</si>
  <si>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</si>
  <si>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</si>
  <si>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</si>
  <si>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</si>
  <si>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</si>
  <si>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</si>
  <si>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</si>
  <si>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</si>
  <si>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</si>
  <si>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</si>
  <si>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</si>
  <si>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</si>
  <si>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</si>
  <si>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</si>
  <si>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</si>
  <si>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</si>
  <si>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</si>
  <si>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</si>
  <si>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</si>
  <si>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</si>
  <si>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</si>
  <si>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</si>
  <si>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</si>
  <si>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</si>
  <si>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</si>
  <si>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</si>
  <si>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</si>
  <si>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</si>
  <si>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</si>
  <si>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</si>
  <si>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</si>
  <si>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</si>
  <si>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</si>
  <si>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</si>
  <si>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</si>
  <si>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</si>
  <si>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</si>
  <si>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</si>
  <si>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</si>
  <si>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</si>
  <si>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</si>
  <si>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</si>
  <si>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</si>
  <si>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</si>
  <si>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</si>
  <si>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</si>
  <si>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</si>
  <si>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</si>
  <si>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</si>
  <si>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</si>
  <si>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</si>
  <si>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</si>
  <si>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</si>
  <si>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</si>
  <si>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</si>
  <si>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</si>
  <si>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</si>
  <si>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</si>
  <si>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</si>
  <si>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</si>
  <si>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</si>
  <si>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</si>
  <si>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</si>
  <si>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</si>
  <si>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</si>
  <si>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</si>
  <si>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</si>
  <si>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</si>
  <si>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</si>
  <si>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</si>
  <si>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</si>
  <si>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</si>
  <si>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</si>
  <si>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</si>
  <si>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</si>
  <si>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</si>
  <si>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</si>
  <si>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</si>
  <si>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</si>
  <si>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</si>
  <si>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</si>
  <si>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</si>
  <si>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</si>
  <si>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</si>
  <si>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</si>
  <si>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</si>
  <si>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</si>
  <si>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</si>
  <si>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</si>
  <si>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</si>
  <si>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</si>
  <si>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</si>
  <si>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</si>
  <si>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</si>
  <si>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</si>
  <si>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</si>
  <si>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</si>
  <si>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</si>
  <si>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</si>
  <si>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</si>
  <si>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</si>
  <si>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</si>
  <si>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</si>
  <si>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</si>
  <si>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</si>
  <si>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</si>
  <si>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</si>
  <si>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</si>
  <si>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</si>
  <si>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</si>
  <si>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</si>
  <si>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</si>
  <si>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</si>
  <si>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</si>
  <si>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</si>
  <si>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</si>
  <si>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</si>
  <si>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</si>
  <si>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</si>
  <si>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</si>
  <si>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</si>
  <si>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</si>
  <si>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</si>
  <si>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</si>
  <si>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</si>
  <si>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</si>
  <si>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</si>
  <si>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</si>
  <si>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</si>
  <si>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</si>
  <si>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</si>
  <si>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</si>
  <si>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</si>
  <si>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</si>
  <si>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</si>
  <si>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</si>
  <si>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</si>
  <si>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</si>
  <si>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</si>
  <si>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</si>
  <si>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</si>
  <si>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</si>
  <si>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</si>
  <si>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</si>
  <si>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</si>
  <si>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</si>
  <si>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</si>
  <si>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</si>
  <si>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</si>
  <si>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</si>
  <si>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</si>
  <si>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</si>
  <si>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</si>
  <si>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</si>
  <si>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</si>
  <si>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</si>
  <si>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</si>
  <si>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</si>
  <si>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</si>
  <si>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</si>
  <si>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</si>
  <si>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</si>
  <si>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</si>
  <si>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</si>
  <si>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</si>
  <si>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</si>
  <si>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</si>
  <si>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</si>
  <si>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</si>
  <si>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</si>
  <si>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</si>
  <si>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</si>
  <si>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</si>
  <si>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</si>
  <si>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</si>
  <si>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</si>
  <si>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</si>
  <si>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</si>
  <si>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</si>
  <si>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</si>
  <si>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</si>
  <si>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</si>
  <si>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</si>
  <si>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</si>
  <si>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</si>
  <si>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</si>
  <si>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</si>
  <si>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</si>
  <si>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</si>
  <si>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</si>
  <si>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</si>
  <si>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</si>
  <si>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</si>
  <si>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</si>
  <si>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</si>
  <si>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</si>
  <si>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</si>
  <si>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</si>
  <si>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</si>
  <si>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</si>
  <si>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</si>
  <si>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</si>
  <si>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</si>
  <si>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</si>
  <si>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</si>
  <si>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</si>
  <si>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</si>
  <si>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</si>
  <si>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</si>
  <si>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</si>
  <si>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</si>
  <si>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</si>
  <si>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</si>
  <si>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</si>
  <si>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</si>
  <si>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</si>
  <si>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</si>
  <si>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</si>
  <si>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</si>
  <si>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</si>
  <si>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</si>
  <si>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</si>
  <si>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</si>
  <si>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</si>
  <si>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</si>
  <si>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</si>
  <si>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</si>
  <si>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</si>
  <si>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</si>
  <si>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</si>
  <si>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</si>
  <si>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</si>
  <si>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</si>
  <si>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</si>
  <si>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</si>
  <si>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</si>
  <si>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</si>
  <si>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</si>
  <si>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</si>
  <si>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</si>
  <si>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</si>
  <si>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</si>
  <si>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</si>
  <si>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</si>
  <si>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</si>
  <si>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</si>
  <si>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</si>
  <si>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</si>
  <si>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</si>
  <si>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</si>
  <si>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</si>
  <si>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</si>
  <si>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</si>
  <si>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</si>
  <si>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</si>
  <si>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</si>
  <si>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</si>
  <si>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</si>
  <si>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</si>
  <si>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</si>
  <si>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</si>
  <si>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</si>
  <si>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</si>
  <si>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</si>
  <si>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</si>
  <si>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</si>
  <si>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</si>
  <si>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</si>
  <si>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</si>
  <si>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</si>
  <si>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</si>
  <si>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</si>
  <si>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</si>
  <si>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</si>
  <si>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</si>
  <si>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</si>
  <si>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</si>
  <si>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</si>
  <si>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</si>
  <si>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</si>
  <si>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</si>
  <si>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</si>
  <si>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</si>
  <si>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</si>
  <si>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</si>
  <si>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</si>
  <si>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</si>
  <si>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</si>
  <si>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</si>
  <si>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</si>
  <si>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</si>
  <si>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</si>
  <si>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</si>
  <si>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</si>
  <si>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</si>
  <si>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</si>
  <si>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</si>
  <si>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</si>
  <si>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</si>
  <si>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</si>
  <si>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</si>
  <si>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</si>
  <si>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</si>
  <si>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</si>
  <si>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</si>
  <si>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</si>
  <si>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</si>
  <si>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</si>
  <si>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</si>
  <si>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</si>
  <si>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</si>
  <si>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</si>
  <si>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</si>
  <si>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</si>
  <si>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</si>
  <si>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</si>
  <si>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</si>
  <si>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</si>
  <si>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</si>
  <si>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</si>
  <si>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</si>
  <si>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</si>
  <si>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</si>
  <si>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</si>
  <si>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</si>
  <si>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</si>
  <si>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</si>
  <si>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</si>
  <si>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</si>
  <si>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</si>
  <si>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</si>
  <si>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</si>
  <si>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</si>
  <si>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</si>
  <si>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</si>
  <si>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</si>
  <si>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</si>
  <si>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</si>
  <si>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</si>
  <si>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</si>
  <si>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</si>
  <si>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</si>
  <si>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</si>
  <si>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</si>
  <si>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</si>
  <si>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</si>
  <si>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</si>
  <si>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</si>
  <si>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</si>
  <si>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</si>
  <si>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</si>
  <si>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</si>
  <si>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</si>
  <si>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</si>
  <si>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</si>
  <si>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</si>
  <si>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</si>
  <si>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</si>
  <si>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</si>
  <si>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</si>
  <si>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</si>
  <si>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</si>
  <si>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</si>
  <si>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</si>
  <si>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</si>
  <si>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</si>
  <si>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</si>
  <si>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</si>
  <si>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</si>
  <si>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</si>
  <si>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</si>
  <si>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</si>
  <si>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</si>
  <si>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</si>
  <si>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</si>
  <si>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</si>
  <si>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</si>
  <si>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</si>
  <si>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</si>
  <si>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</si>
  <si>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</si>
  <si>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</si>
  <si>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</si>
  <si>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</si>
  <si>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</si>
  <si>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</si>
  <si>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</si>
  <si>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</si>
  <si>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</si>
  <si>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</si>
  <si>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</si>
  <si>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</si>
  <si>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</si>
  <si>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</si>
  <si>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</si>
  <si>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</si>
  <si>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</si>
  <si>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</si>
  <si>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</si>
  <si>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</si>
  <si>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</si>
  <si>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</si>
  <si>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</si>
  <si>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</si>
  <si>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</si>
  <si>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</si>
  <si>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</si>
  <si>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</si>
  <si>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</si>
  <si>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</si>
  <si>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</si>
  <si>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</si>
  <si>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</si>
  <si>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</si>
  <si>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</si>
  <si>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</si>
  <si>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</si>
  <si>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</si>
  <si>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</si>
  <si>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</si>
  <si>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</si>
  <si>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</si>
  <si>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</si>
  <si>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</si>
  <si>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</si>
  <si>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</si>
  <si>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</si>
  <si>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</si>
  <si>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</si>
  <si>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</si>
  <si>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</si>
  <si>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</si>
  <si>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</si>
  <si>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</si>
  <si>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</si>
  <si>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</si>
  <si>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</si>
  <si>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</si>
  <si>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</si>
  <si>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</si>
  <si>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</si>
  <si>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</si>
  <si>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</si>
  <si>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</si>
  <si>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</si>
  <si>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</si>
  <si>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</si>
  <si>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</si>
  <si>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</si>
  <si>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</si>
  <si>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</si>
  <si>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</si>
  <si>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</si>
  <si>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</si>
  <si>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</si>
  <si>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</si>
  <si>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</si>
  <si>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</si>
  <si>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</si>
  <si>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</si>
  <si>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</si>
  <si>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</si>
  <si>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</si>
  <si>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</si>
  <si>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</si>
  <si>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</si>
  <si>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</si>
  <si>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</si>
  <si>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</si>
  <si>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</si>
  <si>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</si>
  <si>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</si>
  <si>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</si>
  <si>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</si>
  <si>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</si>
  <si>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</si>
  <si>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</si>
  <si>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</si>
  <si>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</si>
  <si>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</si>
  <si>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</si>
  <si>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</si>
  <si>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</si>
  <si>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</si>
  <si>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</si>
  <si>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</si>
  <si>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</si>
  <si>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</si>
  <si>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</si>
  <si>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</si>
  <si>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</si>
  <si>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</si>
  <si>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</si>
  <si>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</si>
  <si>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</si>
  <si>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</si>
  <si>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</si>
  <si>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</si>
  <si>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</si>
  <si>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</si>
  <si>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</si>
  <si>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</si>
  <si>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</si>
  <si>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</si>
  <si>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</si>
  <si>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</si>
  <si>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</si>
  <si>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</si>
  <si>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</si>
  <si>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</si>
  <si>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</si>
  <si>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</si>
  <si>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</si>
  <si>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</si>
  <si>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</si>
  <si>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</si>
  <si>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</si>
  <si>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</si>
  <si>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</si>
  <si>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</si>
  <si>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</si>
  <si>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</si>
  <si>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</si>
  <si>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</si>
  <si>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</si>
  <si>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</si>
  <si>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</si>
  <si>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</si>
  <si>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</si>
  <si>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</si>
  <si>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</si>
  <si>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</si>
  <si>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</si>
  <si>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</si>
  <si>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</si>
  <si>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</si>
  <si>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</si>
  <si>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</si>
  <si>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</si>
  <si>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</si>
  <si>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</si>
  <si>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</si>
  <si>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</si>
  <si>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</si>
  <si>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</si>
  <si>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</si>
  <si>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</si>
  <si>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</si>
  <si>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</si>
  <si>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</si>
  <si>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</si>
  <si>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</si>
  <si>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</si>
  <si>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</si>
  <si>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</si>
  <si>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</si>
  <si>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</si>
  <si>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</si>
  <si>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</si>
  <si>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</si>
  <si>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</si>
  <si>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</si>
  <si>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</si>
  <si>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</si>
  <si>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</si>
  <si>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</si>
  <si>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</si>
  <si>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</si>
  <si>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</si>
  <si>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</si>
  <si>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</si>
  <si>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</si>
  <si>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</si>
  <si>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</si>
  <si>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</si>
  <si>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</si>
  <si>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</si>
  <si>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</si>
  <si>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</si>
  <si>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</si>
  <si>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</si>
  <si>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</si>
  <si>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</si>
  <si>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</si>
  <si>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</si>
  <si>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</si>
  <si>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</si>
  <si>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</si>
  <si>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</si>
  <si>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</si>
  <si>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</si>
  <si>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</si>
  <si>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</si>
  <si>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</si>
  <si>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</si>
  <si>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</si>
  <si>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</si>
  <si>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</si>
  <si>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</si>
  <si>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</si>
  <si>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</si>
  <si>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</si>
  <si>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</si>
  <si>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</si>
  <si>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</si>
  <si>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</si>
  <si>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</si>
  <si>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</si>
  <si>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</si>
  <si>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</si>
  <si>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</si>
  <si>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</si>
  <si>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</si>
  <si>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</si>
  <si>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</si>
  <si>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</si>
  <si>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</si>
  <si>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</si>
  <si>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</si>
  <si>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</si>
  <si>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</si>
  <si>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</si>
  <si>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</si>
  <si>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</si>
  <si>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</si>
  <si>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</si>
  <si>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</si>
  <si>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</si>
  <si>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</si>
  <si>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</si>
  <si>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</si>
  <si>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</si>
  <si>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</si>
  <si>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</si>
  <si>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</si>
  <si>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</si>
  <si>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</si>
  <si>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</si>
  <si>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</si>
  <si>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</si>
  <si>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</si>
  <si>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</si>
  <si>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</si>
  <si>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</si>
  <si>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</si>
  <si>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</si>
  <si>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</si>
  <si>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</si>
  <si>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</si>
  <si>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</si>
  <si>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</si>
  <si>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</si>
  <si>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</si>
  <si>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</si>
  <si>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</si>
  <si>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</si>
  <si>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</si>
  <si>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</si>
  <si>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</si>
  <si>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</si>
  <si>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</si>
  <si>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</si>
  <si>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</si>
  <si>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</si>
  <si>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</si>
  <si>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</si>
  <si>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</si>
  <si>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</si>
  <si>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</si>
  <si>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</si>
  <si>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</si>
  <si>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</si>
  <si>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</si>
  <si>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</si>
  <si>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</si>
  <si>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</si>
  <si>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</si>
  <si>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</si>
  <si>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</si>
  <si>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</si>
  <si>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</si>
  <si>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</si>
  <si>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</si>
  <si>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</si>
  <si>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</si>
  <si>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</si>
  <si>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</si>
  <si>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</si>
  <si>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</si>
  <si>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</si>
  <si>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</si>
  <si>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</si>
  <si>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</si>
  <si>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</si>
  <si>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</si>
  <si>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</si>
  <si>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</si>
  <si>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</si>
  <si>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</si>
  <si>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</si>
  <si>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</si>
  <si>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</si>
  <si>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</si>
  <si>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</si>
  <si>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</si>
  <si>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</si>
  <si>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</si>
  <si>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</si>
  <si>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</si>
  <si>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</si>
  <si>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</si>
  <si>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</si>
  <si>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</si>
  <si>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</si>
  <si>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</si>
  <si>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</si>
  <si>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</si>
  <si>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</si>
  <si>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</si>
  <si>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</si>
  <si>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</si>
  <si>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</si>
  <si>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</si>
  <si>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</si>
  <si>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</si>
  <si>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</si>
  <si>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</si>
  <si>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</si>
  <si>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</si>
  <si>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</si>
  <si>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</si>
  <si>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</si>
  <si>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</si>
  <si>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</si>
  <si>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</si>
  <si>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</si>
  <si>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</si>
  <si>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</si>
  <si>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</si>
  <si>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</si>
  <si>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</si>
  <si>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</si>
  <si>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</si>
  <si>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</si>
  <si>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</si>
  <si>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</si>
  <si>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</si>
  <si>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</si>
  <si>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</si>
  <si>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</si>
  <si>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</si>
  <si>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</si>
  <si>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</si>
  <si>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</si>
  <si>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</si>
  <si>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</si>
  <si>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</si>
  <si>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</si>
  <si>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</si>
  <si>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</si>
  <si>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</si>
  <si>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</si>
  <si>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</si>
  <si>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</si>
  <si>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</si>
  <si>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</si>
  <si>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</si>
  <si>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</si>
  <si>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</si>
  <si>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</si>
  <si>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</si>
  <si>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</si>
  <si>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</si>
  <si>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</si>
  <si>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</si>
  <si>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</si>
  <si>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</si>
  <si>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</si>
  <si>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</si>
  <si>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</si>
  <si>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</si>
  <si>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</si>
  <si>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</si>
  <si>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</si>
  <si>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</si>
  <si>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</si>
  <si>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</si>
  <si>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</si>
  <si>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</si>
  <si>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</si>
  <si>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</si>
  <si>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</si>
  <si>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</si>
  <si>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</si>
  <si>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</si>
  <si>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</si>
  <si>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</si>
  <si>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</si>
  <si>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</si>
  <si>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</si>
  <si>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</si>
  <si>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</si>
  <si>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</si>
  <si>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</si>
  <si>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</si>
  <si>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</si>
  <si>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</si>
  <si>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</si>
  <si>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</si>
  <si>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</si>
  <si>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</si>
  <si>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</si>
  <si>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</si>
  <si>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</si>
  <si>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</si>
  <si>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</si>
  <si>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</si>
  <si>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</si>
  <si>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</si>
  <si>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</si>
  <si>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</si>
  <si>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</si>
  <si>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</si>
  <si>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</si>
  <si>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</si>
  <si>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</si>
  <si>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</si>
  <si>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</si>
  <si>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</si>
  <si>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</si>
  <si>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</si>
  <si>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</si>
  <si>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</si>
  <si>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</si>
  <si>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</si>
  <si>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</si>
  <si>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</si>
  <si>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</si>
  <si>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</si>
  <si>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</si>
  <si>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</si>
  <si>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</si>
  <si>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</si>
  <si>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</si>
  <si>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</si>
  <si>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</si>
  <si>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</si>
  <si>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</si>
  <si>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</si>
  <si>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</si>
  <si>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</si>
  <si>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</si>
  <si>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</si>
  <si>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</si>
  <si>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</si>
  <si>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</si>
  <si>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</si>
  <si>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</si>
  <si>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</si>
  <si>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</si>
  <si>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</si>
  <si>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</si>
  <si>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</si>
  <si>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</si>
  <si>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</si>
  <si>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</si>
  <si>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</si>
  <si>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</si>
  <si>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</si>
  <si>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</si>
  <si>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</si>
  <si>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</si>
  <si>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</si>
  <si>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</si>
  <si>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</si>
  <si>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</si>
  <si>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</si>
  <si>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</si>
  <si>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</si>
  <si>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</si>
  <si>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</si>
  <si>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</si>
  <si>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</si>
  <si>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</si>
  <si>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</si>
  <si>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</si>
  <si>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</si>
  <si>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</si>
  <si>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</si>
  <si>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</si>
  <si>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</si>
  <si>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</si>
  <si>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</si>
  <si>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</si>
  <si>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</si>
  <si>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</si>
  <si>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</si>
  <si>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</si>
  <si>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</si>
  <si>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</si>
  <si>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</si>
  <si>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</si>
  <si>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</si>
  <si>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</si>
  <si>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</si>
  <si>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</si>
  <si>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</si>
  <si>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</si>
  <si>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</si>
  <si>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</si>
  <si>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</si>
  <si>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</si>
  <si>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</si>
  <si>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</si>
  <si>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</si>
  <si>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</si>
  <si>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</si>
  <si>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</si>
  <si>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</si>
  <si>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</si>
  <si>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</si>
  <si>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</si>
  <si>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</si>
  <si>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</si>
  <si>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</si>
  <si>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</si>
  <si>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</si>
  <si>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</si>
  <si>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</si>
  <si>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</si>
  <si>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</si>
  <si>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</si>
  <si>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</si>
  <si>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</si>
  <si>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</si>
  <si>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</si>
  <si>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</si>
  <si>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</si>
  <si>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</si>
  <si>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</si>
  <si>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</si>
  <si>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</si>
  <si>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</si>
  <si>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</si>
  <si>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</si>
  <si>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</si>
  <si>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</si>
  <si>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</si>
  <si>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</si>
  <si>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</si>
  <si>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</si>
  <si>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</si>
  <si>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</si>
  <si>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</si>
  <si>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</si>
  <si>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</si>
  <si>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</si>
  <si>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</si>
  <si>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</si>
  <si>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</si>
  <si>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</si>
  <si>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</si>
  <si>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</si>
  <si>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</si>
  <si>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</si>
  <si>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</si>
  <si>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</si>
  <si>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</si>
  <si>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</si>
  <si>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</si>
  <si>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</si>
  <si>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</si>
  <si>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</si>
  <si>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</si>
  <si>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</si>
  <si>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</si>
  <si>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</si>
  <si>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</si>
  <si>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</si>
  <si>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</si>
  <si>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</si>
  <si>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</si>
  <si>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</si>
  <si>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</si>
  <si>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</si>
  <si>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</si>
  <si>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</si>
  <si>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</si>
  <si>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</si>
  <si>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</si>
  <si>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</si>
  <si>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</si>
  <si>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</si>
  <si>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</si>
  <si>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</si>
  <si>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</si>
  <si>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</si>
  <si>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</si>
  <si>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</si>
  <si>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</si>
  <si>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</si>
  <si>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</si>
  <si>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</si>
  <si>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</si>
  <si>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</si>
  <si>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</si>
  <si>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</si>
  <si>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</si>
  <si>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</si>
  <si>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</si>
  <si>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</si>
  <si>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</si>
  <si>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</si>
  <si>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</si>
  <si>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</si>
  <si>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</si>
  <si>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</si>
  <si>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</si>
  <si>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</si>
  <si>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</si>
  <si>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</si>
  <si>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</si>
  <si>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</si>
  <si>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</si>
  <si>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</si>
  <si>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</si>
  <si>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</si>
  <si>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</si>
  <si>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</si>
  <si>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</si>
  <si>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</si>
  <si>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</si>
  <si>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</si>
  <si>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</si>
  <si>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</si>
  <si>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</si>
  <si>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</si>
  <si>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</si>
  <si>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</si>
  <si>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</si>
  <si>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</si>
  <si>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</si>
  <si>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</si>
  <si>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</si>
  <si>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</si>
  <si>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</si>
  <si>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</si>
  <si>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</si>
  <si>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</si>
  <si>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</si>
  <si>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</si>
  <si>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</si>
  <si>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</si>
  <si>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</si>
  <si>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</si>
  <si>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</si>
  <si>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</si>
  <si>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</si>
  <si>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</si>
  <si>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</si>
  <si>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</si>
  <si>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</si>
  <si>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</si>
  <si>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</si>
  <si>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</si>
  <si>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</si>
  <si>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</si>
  <si>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</si>
  <si>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</si>
  <si>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</si>
  <si>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</si>
  <si>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</si>
  <si>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</si>
  <si>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</si>
  <si>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</si>
  <si>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</si>
  <si>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</si>
  <si>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</si>
  <si>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</si>
  <si>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</si>
  <si>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</si>
  <si>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</si>
  <si>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</si>
  <si>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</si>
  <si>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</si>
  <si>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</si>
  <si>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</si>
  <si>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</si>
  <si>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</si>
  <si>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</si>
  <si>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</si>
  <si>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</si>
  <si>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</si>
  <si>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</si>
  <si>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</si>
  <si>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</si>
  <si>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</si>
  <si>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</si>
  <si>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</si>
  <si>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</si>
  <si>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</si>
  <si>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</si>
  <si>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</si>
  <si>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</si>
  <si>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</si>
  <si>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</si>
  <si>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</si>
  <si>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</si>
  <si>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</si>
  <si>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</si>
  <si>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</si>
  <si>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</si>
  <si>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</si>
  <si>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</si>
  <si>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</si>
  <si>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</si>
  <si>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</si>
  <si>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</si>
  <si>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</si>
  <si>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</si>
  <si>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</si>
  <si>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</si>
  <si>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</si>
  <si>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</si>
  <si>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</si>
  <si>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</si>
  <si>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</si>
  <si>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</si>
  <si>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</si>
  <si>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</si>
  <si>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</si>
  <si>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</si>
  <si>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</si>
  <si>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</si>
  <si>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</si>
  <si>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</si>
  <si>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</si>
  <si>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</si>
  <si>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</si>
  <si>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</si>
  <si>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</si>
  <si>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</si>
  <si>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</si>
  <si>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</si>
  <si>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</si>
  <si>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</si>
  <si>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</si>
  <si>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</si>
  <si>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</si>
  <si>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</si>
  <si>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</si>
  <si>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</si>
  <si>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</si>
  <si>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</si>
  <si>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</si>
  <si>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</si>
  <si>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</si>
  <si>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</si>
  <si>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</si>
  <si>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</si>
  <si>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</si>
  <si>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</si>
  <si>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</si>
  <si>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</si>
  <si>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</si>
  <si>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</si>
  <si>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</si>
  <si>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</si>
  <si>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</si>
  <si>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</si>
  <si>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</si>
  <si>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</si>
  <si>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</si>
  <si>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</si>
  <si>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</si>
  <si>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</si>
  <si>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</si>
  <si>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</si>
  <si>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</si>
  <si>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</si>
  <si>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</si>
  <si>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</si>
  <si>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</si>
  <si>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</si>
  <si>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</si>
  <si>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</si>
  <si>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</si>
  <si>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</si>
  <si>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</si>
  <si>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</si>
  <si>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</si>
  <si>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</si>
  <si>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</si>
  <si>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</si>
  <si>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</si>
  <si>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</si>
  <si>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</si>
  <si>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</si>
  <si>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</si>
  <si>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</si>
  <si>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</si>
  <si>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</si>
  <si>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</si>
  <si>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</si>
  <si>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</si>
  <si>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</si>
  <si>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</si>
  <si>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</si>
  <si>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</si>
  <si>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</si>
  <si>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</si>
  <si>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</si>
  <si>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</si>
  <si>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</si>
  <si>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</si>
  <si>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</si>
  <si>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</si>
  <si>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</si>
  <si>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</si>
  <si>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</si>
  <si>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</si>
  <si>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</si>
  <si>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</si>
  <si>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</si>
  <si>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</si>
  <si>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</si>
  <si>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</si>
  <si>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</si>
  <si>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</si>
  <si>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</si>
  <si>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</si>
  <si>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</si>
  <si>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</si>
  <si>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</si>
  <si>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</si>
  <si>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</si>
  <si>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</si>
  <si>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</si>
  <si>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</si>
  <si>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</si>
  <si>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</si>
  <si>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</si>
  <si>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</si>
  <si>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</si>
  <si>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</si>
  <si>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</si>
  <si>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</si>
  <si>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</si>
  <si>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</si>
  <si>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</si>
  <si>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</si>
  <si>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</si>
  <si>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</si>
  <si>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</si>
  <si>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</si>
  <si>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</si>
  <si>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</si>
  <si>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</si>
  <si>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</si>
  <si>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</si>
  <si>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</si>
  <si>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</si>
  <si>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</si>
  <si>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</si>
  <si>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</si>
  <si>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</si>
  <si>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</si>
  <si>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</si>
  <si>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</si>
  <si>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</si>
  <si>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</si>
  <si>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</si>
  <si>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</si>
  <si>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</si>
  <si>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</si>
  <si>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</si>
  <si>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</si>
  <si>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</si>
  <si>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</si>
  <si>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</si>
  <si>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</si>
  <si>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</si>
  <si>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</si>
  <si>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</si>
  <si>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</si>
  <si>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</si>
  <si>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</si>
  <si>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</si>
  <si>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</si>
  <si>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</si>
  <si>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</si>
  <si>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</si>
  <si>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</si>
  <si>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</si>
  <si>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</si>
  <si>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</si>
  <si>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</si>
  <si>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</si>
  <si>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</si>
  <si>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</si>
  <si>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</si>
  <si>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</si>
  <si>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</si>
  <si>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</si>
  <si>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</si>
  <si>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</si>
  <si>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</si>
  <si>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</si>
  <si>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</si>
  <si>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</si>
  <si>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</si>
  <si>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</si>
  <si>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</si>
  <si>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</si>
  <si>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</si>
  <si>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</si>
  <si>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</si>
  <si>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</si>
  <si>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</si>
  <si>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</si>
  <si>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</si>
  <si>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</si>
  <si>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</si>
  <si>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</si>
  <si>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</si>
  <si>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</si>
  <si>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</si>
  <si>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</si>
  <si>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</si>
  <si>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</si>
  <si>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</si>
  <si>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</si>
  <si>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</si>
  <si>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</si>
  <si>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</si>
  <si>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</si>
  <si>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</si>
  <si>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</si>
  <si>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</si>
  <si>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</si>
  <si>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</si>
  <si>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</si>
  <si>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</si>
  <si>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</si>
  <si>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</si>
  <si>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</si>
  <si>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</si>
  <si>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</si>
  <si>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</si>
  <si>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</si>
  <si>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</si>
  <si>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</si>
  <si>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</si>
  <si>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</si>
  <si>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</si>
  <si>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</si>
  <si>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</si>
  <si>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</si>
  <si>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</si>
  <si>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</si>
  <si>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</si>
  <si>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</si>
  <si>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</si>
  <si>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</si>
  <si>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</si>
  <si>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</si>
  <si>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</si>
  <si>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</si>
  <si>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</si>
  <si>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</si>
  <si>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</si>
  <si>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</si>
  <si>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</si>
  <si>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</si>
  <si>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</si>
  <si>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</si>
  <si>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</si>
  <si>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</si>
  <si>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</si>
  <si>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</si>
  <si>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</si>
  <si>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</si>
  <si>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</si>
  <si>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</si>
  <si>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</si>
  <si>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</si>
  <si>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</si>
  <si>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</si>
  <si>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</si>
  <si>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</si>
  <si>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</si>
  <si>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</si>
  <si>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</si>
  <si>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</si>
  <si>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</si>
  <si>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</si>
  <si>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</si>
  <si>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</si>
  <si>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</si>
  <si>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</si>
  <si>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</si>
  <si>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</si>
  <si>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</si>
  <si>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</si>
  <si>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</si>
  <si>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</si>
  <si>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</si>
  <si>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</si>
  <si>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</si>
  <si>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</si>
  <si>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</si>
  <si>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</si>
  <si>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</si>
  <si>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</si>
  <si>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</si>
  <si>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</si>
  <si>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</si>
  <si>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</si>
  <si>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</si>
  <si>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</si>
  <si>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</si>
  <si>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</si>
  <si>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</si>
  <si>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</si>
  <si>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</si>
  <si>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</si>
  <si>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</si>
  <si>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</si>
  <si>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</si>
  <si>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</si>
  <si>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</si>
  <si>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</si>
  <si>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</si>
  <si>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</si>
  <si>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</si>
  <si>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</si>
  <si>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</si>
  <si>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</si>
  <si>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</si>
  <si>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</si>
  <si>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</si>
  <si>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</si>
  <si>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</si>
  <si>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</si>
  <si>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</si>
  <si>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</si>
  <si>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</si>
  <si>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</si>
  <si>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</si>
  <si>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</si>
  <si>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</si>
  <si>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</si>
  <si>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</si>
  <si>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</si>
  <si>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</si>
  <si>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</si>
  <si>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</si>
  <si>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</si>
  <si>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</si>
  <si>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</si>
  <si>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</si>
  <si>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</si>
  <si>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</si>
  <si>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</si>
  <si>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</si>
  <si>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</si>
  <si>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</si>
  <si>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</si>
  <si>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</si>
  <si>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</si>
  <si>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</si>
  <si>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</si>
  <si>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</si>
  <si>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</si>
  <si>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</si>
  <si>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</si>
  <si>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</si>
  <si>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</si>
  <si>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</si>
  <si>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</si>
  <si>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</si>
  <si>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</si>
  <si>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</si>
  <si>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</si>
  <si>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</si>
  <si>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</si>
  <si>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</si>
  <si>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</si>
  <si>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</si>
  <si>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</si>
  <si>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</si>
  <si>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</si>
  <si>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</si>
  <si>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</si>
  <si>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</si>
  <si>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</si>
  <si>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</si>
  <si>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</si>
  <si>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</si>
  <si>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</si>
  <si>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</si>
  <si>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</si>
  <si>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</si>
  <si>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</si>
  <si>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</si>
  <si>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</si>
  <si>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</si>
  <si>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</si>
  <si>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</si>
  <si>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</si>
  <si>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</si>
  <si>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</si>
  <si>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</si>
  <si>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</si>
  <si>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</si>
  <si>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</si>
  <si>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</si>
  <si>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</si>
  <si>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</si>
  <si>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</si>
  <si>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</si>
  <si>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</si>
  <si>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</si>
  <si>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</si>
  <si>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</si>
  <si>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</si>
  <si>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</si>
  <si>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</si>
  <si>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</si>
  <si>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</si>
  <si>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</si>
  <si>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</si>
  <si>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</si>
  <si>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</si>
  <si>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</si>
  <si>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</si>
  <si>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</si>
  <si>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</si>
  <si>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</si>
  <si>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</si>
  <si>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</si>
  <si>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</si>
  <si>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</si>
  <si>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</si>
  <si>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</si>
  <si>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</si>
  <si>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</si>
  <si>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</si>
  <si>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</si>
  <si>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</si>
  <si>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</si>
  <si>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</si>
  <si>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</si>
  <si>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</si>
  <si>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</si>
  <si>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</si>
  <si>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</si>
  <si>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</si>
  <si>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</si>
  <si>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</si>
  <si>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</si>
  <si>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</si>
  <si>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</si>
  <si>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</si>
  <si>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</si>
  <si>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</si>
  <si>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</si>
  <si>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</si>
  <si>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</si>
  <si>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</si>
  <si>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</si>
  <si>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</si>
  <si>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</si>
  <si>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</si>
  <si>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</si>
  <si>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</si>
  <si>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</si>
  <si>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</si>
  <si>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</si>
  <si>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</si>
  <si>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</si>
  <si>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</si>
  <si>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</si>
  <si>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</si>
  <si>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</si>
  <si>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</si>
  <si>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</si>
  <si>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</si>
  <si>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</si>
  <si>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</si>
  <si>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</si>
  <si>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</si>
  <si>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</si>
  <si>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</si>
  <si>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</si>
  <si>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</si>
  <si>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</si>
  <si>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</si>
  <si>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</si>
  <si>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</si>
  <si>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</si>
  <si>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</si>
  <si>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</si>
  <si>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</si>
  <si>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</si>
  <si>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</si>
  <si>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</si>
  <si>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</si>
  <si>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</si>
  <si>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</si>
  <si>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</si>
  <si>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</si>
  <si>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</si>
  <si>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</si>
  <si>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</si>
  <si>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</si>
  <si>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</si>
  <si>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</si>
  <si>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</si>
  <si>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</si>
  <si>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</si>
  <si>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</si>
  <si>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</si>
  <si>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</si>
  <si>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</si>
  <si>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</si>
  <si>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</si>
  <si>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</si>
  <si>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</si>
  <si>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</si>
  <si>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</si>
  <si>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</si>
  <si>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</si>
  <si>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</si>
  <si>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</si>
  <si>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</si>
  <si>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</si>
  <si>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</si>
  <si>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</si>
  <si>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</si>
  <si>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</si>
  <si>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</si>
  <si>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</si>
  <si>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</si>
  <si>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</si>
  <si>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</si>
  <si>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</si>
  <si>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</si>
  <si>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</si>
  <si>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</si>
  <si>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</si>
  <si>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</si>
  <si>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</si>
  <si>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</si>
  <si>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</si>
  <si>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</si>
  <si>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</si>
  <si>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</si>
  <si>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</si>
  <si>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</si>
  <si>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</si>
  <si>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</si>
  <si>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</si>
  <si>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</si>
  <si>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</si>
  <si>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</si>
  <si>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</si>
  <si>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</si>
  <si>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</si>
  <si>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</si>
  <si>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</si>
  <si>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</si>
  <si>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</si>
  <si>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</si>
  <si>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</si>
  <si>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</si>
  <si>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</si>
  <si>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</si>
  <si>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</si>
  <si>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</si>
  <si>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</si>
  <si>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</si>
  <si>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</si>
  <si>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</si>
  <si>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</si>
  <si>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</si>
  <si>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</si>
  <si>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</si>
  <si>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</si>
  <si>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</si>
  <si>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</si>
  <si>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</si>
  <si>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</si>
  <si>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</si>
  <si>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</si>
  <si>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</si>
  <si>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</si>
  <si>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</si>
  <si>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</si>
  <si>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</si>
  <si>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</si>
  <si>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</si>
  <si>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</si>
  <si>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</si>
  <si>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</si>
  <si>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</si>
  <si>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</si>
  <si>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</si>
  <si>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</si>
  <si>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</si>
  <si>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</si>
  <si>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</si>
  <si>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</si>
  <si>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</si>
  <si>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</si>
  <si>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</si>
  <si>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</si>
  <si>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</si>
  <si>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</si>
  <si>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</si>
  <si>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</si>
  <si>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</si>
  <si>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</si>
  <si>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</si>
  <si>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</si>
  <si>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</si>
  <si>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</si>
  <si>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</si>
  <si>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</si>
  <si>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</si>
  <si>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</si>
  <si>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</si>
  <si>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</si>
  <si>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</si>
  <si>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</si>
  <si>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</si>
  <si>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</si>
  <si>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</si>
  <si>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</si>
  <si>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</si>
  <si>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</si>
  <si>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</si>
  <si>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</si>
  <si>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</si>
  <si>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</si>
  <si>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</si>
  <si>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</si>
  <si>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</si>
  <si>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</si>
  <si>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</si>
  <si>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</si>
  <si>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</si>
  <si>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</si>
  <si>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</si>
  <si>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</si>
  <si>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</si>
  <si>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</si>
  <si>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</si>
  <si>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</si>
  <si>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</si>
  <si>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</si>
  <si>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</si>
  <si>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</si>
  <si>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</si>
  <si>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</si>
  <si>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</si>
  <si>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</si>
  <si>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</si>
  <si>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</si>
  <si>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</si>
  <si>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</si>
  <si>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</si>
  <si>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</si>
  <si>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</si>
  <si>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</si>
  <si>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</si>
  <si>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</si>
  <si>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</si>
  <si>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</si>
  <si>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</si>
  <si>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</si>
  <si>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</si>
  <si>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</si>
  <si>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</si>
  <si>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</si>
  <si>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</si>
  <si>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</si>
  <si>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</si>
  <si>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</si>
  <si>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</si>
  <si>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</si>
  <si>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</si>
  <si>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</si>
  <si>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</si>
  <si>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</si>
  <si>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</si>
  <si>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</si>
  <si>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</si>
  <si>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</si>
  <si>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</si>
  <si>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</si>
  <si>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</si>
  <si>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</si>
  <si>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</si>
  <si>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</si>
  <si>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</si>
  <si>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</si>
  <si>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</si>
  <si>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</si>
  <si>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</si>
  <si>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</si>
  <si>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</si>
  <si>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</si>
  <si>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</si>
  <si>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</si>
  <si>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</si>
  <si>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</si>
  <si>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</si>
  <si>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</si>
  <si>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</si>
  <si>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</si>
  <si>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</si>
  <si>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</si>
  <si>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</si>
  <si>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</si>
  <si>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</si>
  <si>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</si>
  <si>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</si>
  <si>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</si>
  <si>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</si>
  <si>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</si>
  <si>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</si>
  <si>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</si>
  <si>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</si>
  <si>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</si>
  <si>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</si>
  <si>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</si>
  <si>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</si>
  <si>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</si>
  <si>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</si>
  <si>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</si>
  <si>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</si>
  <si>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</si>
  <si>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</si>
  <si>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</si>
  <si>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</si>
  <si>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</si>
  <si>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</si>
  <si>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</si>
  <si>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</si>
  <si>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</si>
  <si>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</si>
  <si>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</si>
  <si>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</si>
  <si>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</si>
  <si>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</si>
  <si>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</si>
  <si>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</si>
  <si>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</si>
  <si>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</si>
  <si>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</si>
  <si>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</si>
  <si>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</si>
  <si>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</si>
  <si>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</si>
  <si>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</si>
  <si>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</si>
  <si>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</si>
  <si>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</si>
  <si>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</si>
  <si>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</si>
  <si>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</si>
  <si>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</si>
  <si>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</si>
  <si>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</si>
  <si>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</si>
  <si>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</si>
  <si>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</si>
  <si>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</si>
  <si>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</si>
  <si>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</si>
  <si>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</si>
  <si>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</si>
  <si>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</si>
  <si>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</si>
  <si>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</si>
  <si>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</si>
  <si>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</si>
  <si>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</si>
  <si>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</si>
  <si>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</si>
  <si>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</si>
  <si>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</si>
  <si>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</si>
  <si>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</si>
  <si>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</si>
  <si>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</si>
  <si>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</si>
  <si>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</si>
  <si>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</si>
  <si>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</si>
  <si>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</si>
  <si>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</si>
  <si>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</si>
  <si>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</si>
  <si>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</si>
  <si>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</si>
  <si>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</si>
  <si>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</si>
  <si>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</si>
  <si>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</si>
  <si>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</si>
  <si>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</si>
  <si>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</si>
  <si>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</si>
  <si>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</si>
  <si>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</si>
  <si>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</si>
  <si>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</si>
  <si>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</si>
  <si>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</si>
  <si>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</si>
  <si>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</si>
  <si>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</si>
  <si>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</si>
  <si>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</si>
  <si>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</si>
  <si>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</si>
  <si>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</si>
  <si>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</si>
  <si>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</si>
  <si>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</si>
  <si>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</si>
  <si>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</si>
  <si>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</si>
  <si>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</si>
  <si>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</si>
  <si>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</si>
  <si>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</si>
  <si>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</si>
  <si>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</si>
  <si>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</si>
  <si>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</si>
  <si>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</si>
  <si>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</si>
  <si>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</si>
  <si>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</si>
  <si>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</si>
  <si>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</si>
  <si>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</si>
  <si>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</si>
  <si>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</si>
  <si>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</si>
  <si>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</si>
  <si>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</si>
  <si>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</si>
  <si>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</si>
  <si>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</si>
  <si>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</si>
  <si>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</si>
  <si>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</si>
  <si>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</si>
  <si>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</si>
  <si>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</si>
  <si>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</si>
  <si>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</si>
  <si>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</si>
  <si>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</si>
  <si>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</si>
  <si>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</si>
  <si>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</si>
  <si>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</si>
  <si>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</si>
  <si>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</si>
  <si>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</si>
  <si>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</si>
  <si>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</si>
  <si>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</si>
  <si>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</si>
  <si>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</si>
  <si>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</si>
  <si>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</si>
  <si>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</si>
  <si>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</si>
  <si>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</si>
  <si>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</si>
  <si>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</si>
  <si>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</si>
  <si>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</si>
  <si>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</si>
  <si>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</si>
  <si>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</si>
  <si>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</si>
  <si>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</si>
  <si>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</si>
  <si>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</si>
  <si>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</si>
  <si>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</si>
  <si>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</si>
  <si>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</si>
  <si>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</si>
  <si>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</si>
  <si>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</si>
  <si>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</si>
  <si>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</si>
  <si>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</si>
  <si>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</si>
  <si>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</si>
  <si>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</si>
  <si>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</si>
  <si>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</si>
  <si>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</si>
  <si>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</si>
  <si>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</si>
  <si>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</si>
  <si>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</si>
  <si>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</si>
  <si>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</si>
  <si>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</si>
  <si>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</si>
  <si>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</si>
  <si>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</si>
  <si>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</si>
  <si>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</si>
  <si>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</si>
  <si>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</si>
  <si>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</si>
  <si>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</si>
  <si>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</si>
  <si>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</si>
  <si>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</si>
  <si>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</si>
  <si>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</si>
  <si>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</si>
  <si>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</si>
  <si>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</si>
  <si>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</si>
  <si>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</si>
  <si>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</si>
  <si>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</si>
  <si>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</si>
  <si>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</si>
  <si>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</si>
  <si>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</si>
  <si>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</si>
  <si>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</si>
  <si>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</si>
  <si>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</si>
  <si>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</si>
  <si>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</si>
  <si>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</si>
  <si>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</si>
  <si>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</si>
  <si>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</si>
  <si>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</si>
  <si>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</si>
  <si>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</si>
  <si>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</si>
  <si>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</si>
  <si>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</si>
  <si>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</si>
  <si>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</si>
  <si>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</si>
  <si>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</si>
  <si>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</si>
  <si>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</si>
  <si>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</si>
  <si>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</si>
  <si>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</si>
  <si>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</si>
  <si>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</si>
  <si>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</si>
  <si>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</si>
  <si>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</si>
  <si>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</si>
  <si>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</si>
  <si>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</si>
  <si>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</si>
  <si>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</si>
  <si>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</si>
  <si>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</si>
  <si>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</si>
  <si>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</si>
  <si>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</si>
  <si>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</si>
  <si>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</si>
  <si>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</si>
  <si>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</si>
  <si>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</si>
  <si>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</si>
  <si>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</si>
  <si>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</si>
  <si>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</si>
  <si>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</si>
  <si>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</si>
  <si>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</si>
  <si>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</si>
  <si>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</si>
  <si>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</si>
  <si>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</si>
  <si>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</si>
  <si>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</si>
  <si>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</si>
  <si>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</si>
  <si>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</si>
  <si>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</si>
  <si>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</si>
  <si>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</si>
  <si>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</si>
  <si>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</si>
  <si>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</si>
  <si>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</si>
  <si>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</si>
  <si>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</si>
  <si>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</si>
  <si>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</si>
  <si>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</si>
  <si>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</si>
  <si>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</si>
  <si>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</si>
  <si>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</si>
  <si>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</si>
  <si>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</si>
  <si>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</si>
  <si>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</si>
  <si>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</si>
  <si>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</si>
  <si>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</si>
  <si>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</si>
  <si>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</si>
  <si>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</si>
  <si>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</si>
  <si>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</si>
  <si>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</si>
  <si>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</si>
  <si>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</si>
  <si>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</si>
  <si>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</si>
  <si>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</si>
  <si>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</si>
  <si>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</si>
  <si>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</si>
  <si>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</si>
  <si>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</si>
  <si>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</si>
  <si>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</si>
  <si>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</si>
  <si>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</si>
  <si>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</si>
  <si>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</si>
  <si>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</si>
  <si>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</si>
  <si>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</si>
  <si>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</si>
  <si>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</si>
  <si>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</si>
  <si>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</si>
  <si>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</si>
  <si>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</si>
  <si>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</si>
  <si>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</si>
  <si>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</si>
  <si>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</si>
  <si>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</si>
  <si>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</si>
  <si>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</si>
  <si>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</si>
  <si>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</si>
  <si>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</si>
  <si>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</si>
  <si>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</si>
  <si>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</si>
  <si>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</si>
  <si>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</si>
  <si>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</si>
  <si>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</si>
  <si>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</si>
  <si>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</si>
  <si>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</si>
  <si>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</si>
  <si>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</si>
  <si>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</si>
  <si>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</si>
  <si>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</si>
  <si>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</si>
  <si>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</si>
  <si>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</si>
  <si>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</si>
  <si>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</si>
  <si>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</si>
  <si>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</si>
  <si>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</si>
  <si>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</si>
  <si>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</si>
  <si>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</si>
  <si>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</si>
  <si>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</si>
  <si>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</si>
  <si>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</si>
  <si>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</si>
  <si>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</si>
  <si>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</si>
  <si>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</si>
  <si>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</si>
  <si>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</si>
  <si>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</si>
  <si>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</si>
  <si>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</si>
  <si>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</si>
  <si>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</si>
  <si>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</si>
  <si>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</si>
  <si>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</si>
  <si>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</si>
  <si>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</si>
  <si>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</si>
  <si>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</si>
  <si>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</si>
  <si>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</si>
  <si>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</si>
  <si>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</si>
  <si>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</si>
  <si>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</si>
  <si>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</si>
  <si>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</si>
  <si>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</si>
  <si>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</si>
  <si>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</si>
  <si>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</si>
  <si>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</si>
  <si>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</si>
  <si>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</si>
  <si>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</si>
  <si>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</si>
  <si>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</si>
  <si>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</si>
  <si>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</si>
  <si>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</si>
  <si>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</si>
  <si>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</si>
  <si>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</si>
  <si>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</si>
  <si>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</si>
  <si>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</si>
  <si>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</si>
  <si>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</si>
  <si>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</si>
  <si>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</si>
  <si>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</si>
  <si>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</si>
  <si>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</si>
  <si>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</si>
  <si>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</si>
  <si>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</si>
  <si>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</si>
  <si>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</si>
  <si>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</si>
  <si>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</si>
  <si>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</si>
  <si>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</si>
  <si>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</si>
  <si>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</si>
  <si>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</si>
  <si>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</si>
  <si>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</si>
  <si>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</si>
  <si>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</si>
  <si>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</si>
  <si>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</si>
  <si>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</si>
  <si>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</si>
  <si>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</si>
  <si>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</si>
  <si>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</si>
  <si>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</si>
  <si>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</si>
  <si>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</si>
  <si>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</si>
  <si>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</si>
  <si>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</si>
  <si>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</si>
  <si>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</si>
  <si>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</si>
  <si>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</si>
  <si>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</si>
  <si>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</si>
  <si>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</si>
  <si>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</si>
  <si>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</si>
  <si>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</si>
  <si>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</si>
  <si>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</si>
  <si>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</si>
  <si>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</si>
  <si>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</si>
  <si>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</si>
  <si>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</si>
  <si>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</si>
  <si>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</si>
  <si>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</si>
  <si>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</si>
  <si>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</si>
  <si>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</si>
  <si>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</si>
  <si>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</si>
  <si>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</si>
  <si>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</si>
  <si>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</si>
  <si>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</si>
  <si>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</si>
  <si>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</si>
  <si>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</si>
  <si>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</si>
  <si>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</si>
  <si>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</si>
  <si>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</si>
  <si>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</si>
  <si>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</si>
  <si>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</si>
  <si>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</si>
  <si>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</si>
  <si>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</si>
  <si>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</si>
  <si>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</si>
  <si>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</si>
  <si>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</si>
  <si>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</si>
  <si>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</si>
  <si>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</si>
  <si>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</si>
  <si>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</si>
  <si>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</si>
  <si>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</si>
  <si>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</si>
  <si>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</si>
  <si>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</si>
  <si>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</si>
  <si>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</si>
  <si>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</si>
  <si>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</si>
  <si>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</si>
  <si>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</si>
  <si>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</si>
  <si>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</si>
  <si>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</si>
  <si>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</si>
  <si>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</si>
  <si>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</si>
  <si>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</si>
  <si>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</si>
  <si>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</si>
  <si>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</si>
  <si>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</si>
  <si>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</si>
  <si>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</si>
  <si>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</si>
  <si>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</si>
  <si>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</si>
  <si>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</si>
  <si>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</si>
  <si>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</si>
  <si>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</si>
  <si>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</si>
  <si>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</si>
  <si>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</si>
  <si>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</si>
  <si>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</si>
  <si>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</si>
  <si>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</si>
  <si>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</si>
  <si>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</si>
  <si>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</si>
  <si>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</si>
  <si>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</si>
  <si>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</si>
  <si>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</si>
  <si>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</si>
  <si>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</si>
  <si>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</si>
  <si>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</si>
  <si>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</si>
  <si>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</si>
  <si>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</si>
  <si>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</si>
  <si>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</si>
  <si>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</si>
  <si>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</si>
  <si>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</si>
  <si>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</si>
  <si>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</si>
  <si>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</si>
  <si>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</si>
  <si>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</si>
  <si>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</si>
  <si>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</si>
  <si>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</si>
  <si>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</si>
  <si>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</si>
  <si>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</si>
  <si>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</si>
  <si>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</si>
  <si>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</si>
  <si>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</si>
  <si>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</si>
  <si>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</si>
  <si>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</si>
  <si>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</si>
  <si>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</si>
  <si>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</si>
  <si>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</si>
  <si>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</si>
  <si>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</si>
  <si>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</si>
  <si>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</si>
  <si>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</si>
  <si>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</si>
  <si>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</si>
  <si>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</si>
  <si>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</si>
  <si>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</si>
  <si>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</si>
  <si>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</si>
  <si>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</si>
  <si>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</si>
  <si>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</si>
  <si>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</si>
  <si>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</si>
  <si>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</si>
  <si>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</si>
  <si>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</si>
  <si>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</si>
  <si>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</si>
  <si>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</si>
  <si>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</si>
  <si>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</si>
  <si>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</si>
  <si>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</si>
  <si>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</si>
  <si>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</si>
  <si>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</si>
  <si>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</si>
  <si>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</si>
  <si>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</si>
  <si>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</si>
  <si>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</si>
  <si>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</si>
  <si>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</si>
  <si>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</si>
  <si>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</si>
  <si>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</si>
  <si>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</si>
  <si>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</si>
  <si>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</si>
  <si>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</si>
  <si>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</si>
  <si>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</si>
  <si>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</si>
  <si>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</si>
  <si>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</si>
  <si>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</si>
  <si>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</si>
  <si>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</si>
  <si>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</si>
  <si>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</si>
  <si>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</si>
  <si>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</si>
  <si>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</si>
  <si>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</si>
  <si>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</si>
  <si>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</si>
  <si>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</si>
  <si>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</si>
  <si>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</si>
  <si>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</si>
  <si>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</si>
  <si>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</si>
  <si>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</si>
  <si>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</si>
  <si>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</si>
  <si>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</si>
  <si>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</si>
  <si>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</si>
  <si>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</si>
  <si>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</si>
  <si>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</si>
  <si>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</si>
  <si>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</si>
  <si>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</si>
  <si>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</si>
  <si>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</si>
  <si>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</si>
  <si>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</si>
  <si>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</si>
  <si>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</si>
  <si>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</si>
  <si>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</si>
  <si>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</si>
  <si>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</si>
  <si>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</si>
  <si>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</si>
  <si>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</si>
  <si>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</si>
  <si>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</si>
  <si>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</si>
  <si>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</si>
  <si>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</si>
  <si>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</si>
  <si>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</si>
  <si>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</si>
  <si>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</si>
  <si>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</si>
  <si>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</si>
  <si>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</si>
  <si>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</si>
  <si>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</si>
  <si>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</si>
  <si>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</si>
  <si>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</si>
  <si>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</si>
  <si>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</si>
  <si>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</si>
  <si>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</si>
  <si>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</si>
  <si>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</si>
  <si>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</si>
  <si>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</si>
  <si>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</si>
  <si>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</si>
  <si>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</si>
  <si>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</si>
  <si>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</si>
  <si>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</si>
  <si>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</si>
  <si>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</si>
  <si>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</si>
  <si>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</si>
  <si>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</si>
  <si>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</si>
  <si>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</si>
  <si>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</si>
  <si>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</si>
  <si>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</si>
  <si>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</si>
  <si>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</si>
  <si>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</si>
  <si>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</si>
  <si>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</si>
  <si>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</si>
  <si>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</si>
  <si>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</si>
  <si>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</si>
  <si>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</si>
  <si>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</si>
  <si>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</si>
  <si>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</si>
  <si>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</si>
  <si>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</si>
  <si>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</si>
  <si>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</si>
  <si>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</si>
  <si>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</si>
  <si>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</si>
  <si>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</si>
  <si>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</si>
  <si>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</si>
  <si>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</si>
  <si>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</si>
  <si>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</si>
  <si>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</si>
  <si>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</si>
  <si>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</si>
  <si>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</si>
  <si>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</si>
  <si>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</si>
  <si>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</si>
  <si>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</si>
  <si>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</si>
  <si>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</si>
  <si>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</si>
  <si>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</si>
  <si>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</si>
  <si>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</si>
  <si>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</si>
  <si>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</si>
  <si>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</si>
  <si>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</si>
  <si>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</si>
  <si>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</si>
  <si>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</si>
  <si>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</si>
  <si>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</si>
  <si>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</si>
  <si>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</si>
  <si>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</si>
  <si>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</si>
  <si>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</si>
  <si>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</si>
  <si>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</si>
  <si>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</si>
  <si>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</si>
  <si>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</si>
  <si>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</si>
  <si>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</si>
  <si>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</si>
  <si>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</si>
  <si>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</si>
  <si>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</si>
  <si>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</si>
  <si>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</si>
  <si>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</si>
  <si>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</si>
  <si>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</si>
  <si>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</si>
  <si>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</si>
  <si>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</si>
  <si>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</si>
  <si>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</si>
  <si>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</si>
  <si>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</si>
  <si>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</si>
  <si>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</si>
  <si>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</si>
  <si>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</si>
  <si>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</si>
  <si>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</si>
  <si>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</si>
  <si>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</si>
  <si>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</si>
  <si>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</si>
  <si>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</si>
  <si>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</si>
  <si>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</si>
  <si>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</si>
  <si>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</si>
  <si>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</si>
  <si>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</si>
  <si>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</si>
  <si>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</si>
  <si>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</si>
  <si>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</si>
  <si>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</si>
  <si>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</si>
  <si>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</si>
  <si>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</si>
  <si>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</si>
  <si>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</si>
  <si>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</si>
  <si>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</si>
  <si>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</si>
  <si>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</si>
  <si>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</si>
  <si>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</si>
  <si>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</si>
  <si>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</si>
  <si>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</si>
  <si>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</si>
  <si>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</si>
  <si>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</si>
  <si>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</si>
  <si>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</si>
  <si>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</si>
  <si>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</si>
  <si>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</si>
  <si>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</si>
  <si>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</si>
  <si>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</si>
  <si>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</si>
  <si>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</si>
  <si>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</si>
  <si>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</si>
  <si>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</si>
  <si>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</si>
  <si>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</si>
  <si>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</si>
  <si>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</si>
  <si>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</si>
  <si>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</si>
  <si>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</si>
  <si>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</si>
  <si>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</si>
  <si>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</si>
  <si>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</si>
  <si>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</si>
  <si>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</si>
  <si>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</si>
  <si>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</si>
  <si>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</si>
  <si>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</si>
  <si>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</si>
  <si>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</si>
  <si>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</si>
  <si>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</si>
  <si>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</si>
  <si>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</si>
  <si>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</si>
  <si>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</si>
  <si>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</si>
  <si>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</si>
  <si>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</si>
  <si>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</si>
  <si>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</si>
  <si>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</si>
  <si>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</si>
  <si>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</si>
  <si>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</si>
  <si>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</si>
  <si>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</si>
  <si>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</si>
  <si>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</si>
  <si>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</si>
  <si>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</si>
  <si>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</si>
  <si>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</si>
  <si>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</si>
  <si>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</si>
  <si>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</si>
  <si>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</si>
  <si>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</si>
  <si>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</si>
  <si>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</si>
  <si>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</si>
  <si>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</si>
  <si>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</si>
  <si>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</si>
  <si>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</si>
  <si>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</si>
  <si>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</si>
  <si>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</si>
  <si>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</si>
  <si>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</si>
  <si>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</si>
  <si>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</si>
  <si>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</si>
  <si>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</si>
  <si>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</si>
  <si>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</si>
  <si>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</si>
  <si>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</si>
  <si>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</si>
  <si>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</si>
  <si>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</si>
  <si>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</si>
  <si>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</si>
  <si>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</si>
  <si>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</si>
  <si>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</si>
  <si>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</si>
  <si>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</si>
  <si>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</si>
  <si>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</si>
  <si>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</si>
  <si>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</si>
  <si>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</si>
  <si>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</si>
  <si>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</si>
  <si>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</si>
  <si>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</si>
  <si>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</si>
  <si>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</si>
  <si>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</si>
  <si>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</si>
  <si>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</si>
  <si>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</si>
  <si>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</si>
  <si>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</si>
  <si>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</si>
  <si>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</si>
  <si>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</si>
  <si>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</si>
  <si>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</si>
  <si>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</si>
  <si>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</si>
  <si>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</si>
  <si>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</si>
  <si>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</si>
  <si>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</si>
  <si>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</si>
  <si>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</si>
  <si>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</si>
  <si>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</si>
  <si>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</si>
  <si>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</si>
  <si>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</si>
  <si>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</si>
  <si>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</si>
  <si>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</si>
  <si>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</si>
  <si>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</si>
  <si>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</si>
  <si>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</si>
  <si>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</si>
  <si>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</si>
  <si>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</si>
  <si>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</si>
  <si>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</si>
  <si>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</si>
  <si>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</si>
  <si>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</si>
  <si>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</si>
  <si>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</si>
  <si>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</si>
  <si>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</si>
  <si>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</si>
  <si>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</si>
  <si>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</si>
  <si>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</si>
  <si>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</si>
  <si>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</si>
  <si>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</si>
  <si>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</si>
  <si>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</si>
  <si>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</si>
  <si>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</si>
  <si>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</si>
  <si>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</si>
  <si>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</si>
  <si>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</si>
  <si>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</si>
  <si>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</si>
  <si>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</si>
  <si>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</si>
  <si>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</si>
  <si>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</si>
  <si>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</si>
  <si>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</si>
  <si>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</si>
  <si>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</si>
  <si>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</si>
  <si>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</si>
  <si>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</si>
  <si>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</si>
  <si>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</si>
  <si>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</si>
  <si>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</si>
  <si>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</si>
  <si>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</si>
  <si>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</si>
  <si>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</si>
  <si>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</si>
  <si>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</si>
  <si>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</si>
  <si>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</si>
  <si>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</si>
  <si>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</si>
  <si>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</si>
  <si>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</si>
  <si>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</si>
  <si>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</si>
  <si>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</si>
  <si>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</si>
  <si>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</si>
  <si>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</si>
  <si>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</si>
  <si>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</si>
  <si>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</si>
  <si>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</si>
  <si>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</si>
  <si>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</si>
  <si>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</si>
  <si>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</si>
  <si>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</si>
  <si>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</si>
  <si>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</si>
  <si>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</si>
  <si>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</si>
  <si>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</si>
  <si>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</si>
  <si>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</si>
  <si>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</si>
  <si>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</si>
  <si>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</si>
  <si>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</si>
  <si>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</si>
  <si>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</si>
  <si>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</si>
  <si>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</si>
  <si>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</si>
  <si>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</si>
  <si>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</si>
  <si>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</si>
  <si>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</si>
  <si>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</si>
  <si>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</si>
  <si>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</si>
  <si>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</si>
  <si>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</si>
  <si>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</si>
  <si>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</si>
  <si>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</si>
  <si>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</si>
  <si>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</si>
  <si>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</si>
  <si>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</si>
  <si>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</si>
  <si>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</si>
  <si>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</si>
  <si>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</si>
  <si>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</si>
  <si>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</si>
  <si>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</si>
  <si>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</si>
  <si>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</si>
  <si>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</si>
  <si>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</si>
  <si>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</si>
  <si>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</si>
  <si>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</si>
  <si>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</si>
  <si>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</si>
  <si>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</si>
  <si>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</si>
  <si>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</si>
  <si>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</si>
  <si>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</si>
  <si>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</si>
  <si>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</si>
  <si>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</si>
  <si>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</si>
  <si>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</si>
  <si>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</si>
  <si>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</si>
  <si>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</si>
  <si>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</si>
  <si>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</si>
  <si>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</si>
  <si>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</si>
  <si>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</si>
  <si>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</si>
  <si>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</si>
  <si>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</si>
  <si>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</si>
  <si>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</si>
  <si>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</si>
  <si>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</si>
  <si>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</si>
  <si>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</si>
  <si>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</si>
  <si>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</si>
  <si>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</si>
  <si>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</si>
  <si>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</si>
  <si>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</si>
  <si>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</si>
  <si>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</si>
  <si>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</si>
  <si>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</si>
  <si>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</si>
  <si>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</si>
  <si>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</si>
  <si>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</si>
  <si>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</si>
  <si>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</si>
  <si>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</si>
  <si>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</si>
  <si>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</si>
  <si>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</si>
  <si>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</si>
  <si>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</si>
  <si>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</si>
  <si>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</si>
  <si>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</si>
  <si>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</si>
  <si>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</si>
  <si>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</si>
  <si>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</si>
  <si>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</si>
  <si>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</si>
  <si>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</si>
  <si>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</si>
  <si>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</si>
  <si>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</si>
  <si>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</si>
  <si>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</si>
  <si>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</si>
  <si>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</si>
  <si>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</si>
  <si>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</si>
  <si>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</si>
  <si>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</si>
  <si>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</si>
  <si>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</si>
  <si>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</si>
  <si>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</si>
  <si>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</si>
  <si>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</si>
  <si>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</si>
  <si>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</si>
  <si>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</si>
  <si>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</si>
  <si>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</si>
  <si>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</si>
  <si>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</si>
  <si>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</si>
  <si>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</si>
  <si>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</si>
  <si>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</si>
  <si>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</si>
  <si>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</si>
  <si>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</si>
  <si>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</si>
  <si>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</si>
  <si>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</si>
  <si>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</si>
  <si>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</si>
  <si>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</si>
  <si>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</si>
  <si>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</si>
  <si>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</si>
  <si>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</si>
  <si>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</si>
  <si>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</si>
  <si>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</si>
  <si>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</si>
  <si>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</si>
  <si>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</si>
  <si>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</si>
  <si>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</si>
  <si>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</si>
  <si>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</si>
  <si>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</si>
  <si>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</si>
  <si>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</si>
  <si>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</si>
  <si>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</si>
  <si>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</si>
  <si>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</si>
  <si>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</si>
  <si>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</si>
  <si>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</si>
  <si>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</si>
  <si>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</si>
  <si>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</si>
  <si>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</si>
  <si>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</si>
  <si>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</si>
  <si>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</si>
  <si>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</si>
  <si>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</si>
  <si>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</si>
  <si>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</si>
  <si>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</si>
  <si>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</si>
  <si>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</si>
  <si>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</si>
  <si>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</si>
  <si>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</si>
  <si>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</si>
  <si>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</si>
  <si>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</si>
  <si>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</si>
  <si>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</si>
  <si>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</si>
  <si>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</si>
  <si>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</si>
  <si>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</si>
  <si>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</si>
  <si>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</si>
  <si>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</si>
  <si>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</si>
  <si>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</si>
  <si>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</si>
  <si>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</si>
  <si>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</si>
  <si>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</si>
  <si>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</si>
  <si>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</si>
  <si>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</si>
  <si>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</si>
  <si>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</si>
  <si>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</si>
  <si>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</si>
  <si>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</si>
  <si>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</si>
  <si>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</si>
  <si>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</si>
  <si>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</si>
  <si>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</si>
  <si>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</si>
  <si>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</si>
  <si>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</si>
  <si>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</si>
  <si>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</si>
  <si>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</si>
  <si>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</si>
  <si>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</si>
  <si>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</si>
  <si>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</si>
  <si>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</si>
  <si>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</si>
  <si>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</si>
  <si>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</si>
  <si>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</si>
  <si>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</si>
  <si>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</si>
  <si>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</si>
  <si>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</si>
  <si>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</si>
  <si>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</si>
  <si>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</si>
  <si>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</si>
  <si>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</si>
  <si>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</si>
  <si>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</si>
  <si>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</si>
  <si>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</si>
  <si>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</si>
  <si>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</si>
  <si>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</si>
  <si>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</si>
  <si>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</si>
  <si>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</si>
  <si>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</si>
  <si>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</si>
  <si>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</si>
  <si>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</si>
  <si>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</si>
  <si>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</si>
  <si>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</si>
  <si>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</si>
  <si>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</si>
  <si>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</si>
  <si>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</si>
  <si>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</si>
  <si>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</si>
  <si>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</si>
  <si>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</si>
  <si>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</si>
  <si>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</si>
  <si>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</si>
  <si>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</si>
  <si>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</si>
  <si>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</si>
  <si>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</si>
  <si>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</si>
  <si>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</si>
  <si>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</si>
  <si>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</si>
  <si>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</si>
  <si>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</si>
  <si>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</si>
  <si>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</si>
  <si>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</si>
  <si>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</si>
  <si>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</si>
  <si>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</si>
  <si>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</si>
  <si>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</si>
  <si>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</si>
  <si>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</si>
  <si>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</si>
  <si>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</si>
  <si>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</si>
  <si>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</si>
  <si>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</si>
  <si>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</si>
  <si>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</si>
  <si>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</si>
  <si>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</si>
  <si>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</si>
  <si>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</si>
  <si>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</si>
  <si>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</si>
  <si>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</si>
  <si>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</si>
  <si>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</si>
  <si>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</si>
  <si>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</si>
  <si>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</si>
  <si>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</si>
  <si>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</si>
  <si>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</si>
  <si>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</si>
  <si>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</si>
  <si>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</si>
  <si>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</si>
  <si>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</si>
  <si>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</si>
  <si>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</si>
  <si>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</si>
  <si>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</si>
  <si>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</si>
  <si>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</si>
  <si>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</si>
  <si>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</si>
  <si>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</si>
  <si>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</si>
  <si>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</si>
  <si>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</si>
  <si>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</si>
  <si>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</si>
  <si>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</si>
  <si>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</si>
  <si>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</si>
  <si>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</si>
  <si>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</si>
  <si>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</si>
  <si>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</si>
  <si>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</si>
  <si>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</si>
  <si>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</si>
  <si>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</si>
  <si>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</si>
  <si>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</si>
  <si>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</si>
  <si>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</si>
  <si>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</si>
  <si>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</si>
  <si>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</si>
  <si>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</si>
  <si>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</si>
  <si>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</si>
  <si>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</si>
  <si>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</si>
  <si>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</si>
  <si>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</si>
  <si>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</si>
  <si>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</si>
  <si>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</si>
  <si>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</si>
  <si>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</si>
  <si>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</si>
  <si>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</si>
  <si>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</si>
  <si>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</si>
  <si>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</si>
  <si>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</si>
  <si>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</si>
  <si>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</si>
  <si>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</si>
  <si>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</si>
  <si>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</si>
  <si>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</si>
  <si>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</si>
  <si>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</si>
  <si>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</si>
  <si>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</si>
  <si>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</si>
  <si>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</si>
  <si>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</si>
  <si>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</si>
  <si>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</si>
  <si>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</si>
  <si>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</si>
  <si>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</si>
  <si>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</si>
  <si>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</si>
  <si>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</si>
  <si>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</si>
  <si>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</si>
  <si>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</si>
  <si>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</si>
  <si>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</si>
  <si>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</si>
  <si>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</si>
  <si>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</si>
  <si>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</si>
  <si>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</si>
  <si>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</si>
  <si>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</si>
  <si>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</si>
  <si>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</si>
  <si>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</si>
  <si>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</si>
  <si>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</si>
  <si>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</si>
  <si>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</si>
  <si>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</si>
  <si>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</si>
  <si>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</si>
  <si>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</si>
  <si>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</si>
  <si>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</si>
  <si>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</si>
  <si>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</si>
  <si>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</si>
  <si>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</si>
  <si>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</si>
  <si>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</si>
  <si>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</si>
  <si>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</si>
  <si>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</si>
  <si>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</si>
  <si>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</si>
  <si>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</si>
  <si>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</si>
  <si>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</si>
  <si>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</si>
  <si>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</si>
  <si>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</si>
  <si>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</si>
  <si>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</si>
  <si>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</si>
  <si>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</si>
  <si>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</si>
  <si>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</si>
  <si>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</si>
  <si>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</si>
  <si>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</si>
  <si>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</si>
  <si>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</si>
  <si>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</si>
  <si>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</si>
  <si>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</si>
  <si>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</si>
  <si>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</si>
  <si>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</si>
  <si>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</si>
  <si>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</si>
  <si>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</si>
  <si>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</si>
  <si>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</si>
  <si>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</si>
  <si>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</si>
  <si>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</si>
  <si>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</si>
  <si>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</si>
  <si>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</si>
  <si>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</si>
  <si>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</si>
  <si>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</si>
  <si>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</si>
  <si>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</si>
  <si>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</si>
  <si>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</si>
  <si>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</si>
  <si>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</si>
  <si>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</si>
  <si>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</si>
  <si>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</si>
  <si>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</si>
  <si>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</si>
  <si>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</si>
  <si>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</si>
  <si>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</si>
  <si>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</si>
  <si>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</si>
  <si>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</si>
  <si>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</si>
  <si>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</si>
  <si>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</si>
  <si>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</si>
  <si>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</si>
  <si>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</si>
  <si>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</si>
  <si>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</si>
  <si>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</si>
  <si>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</si>
  <si>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</si>
  <si>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</si>
  <si>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</si>
  <si>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</si>
  <si>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</si>
  <si>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</si>
  <si>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</si>
  <si>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</si>
  <si>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</si>
  <si>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</si>
  <si>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</si>
  <si>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</si>
  <si>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</si>
  <si>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</si>
  <si>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</si>
  <si>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</si>
  <si>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</si>
  <si>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</si>
  <si>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</si>
  <si>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</si>
  <si>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</si>
  <si>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</si>
  <si>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</si>
  <si>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</si>
  <si>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</si>
  <si>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</si>
  <si>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</si>
  <si>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</si>
  <si>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</si>
  <si>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</si>
  <si>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</si>
  <si>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</si>
  <si>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</si>
  <si>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</si>
  <si>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</si>
  <si>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</si>
  <si>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</si>
  <si>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</si>
  <si>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</si>
  <si>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</si>
  <si>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</si>
  <si>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</si>
  <si>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</si>
  <si>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</si>
  <si>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</si>
  <si>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</si>
  <si>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</si>
  <si>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</si>
  <si>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</si>
  <si>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</si>
  <si>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</si>
  <si>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</si>
  <si>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</si>
  <si>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</si>
  <si>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</si>
  <si>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</si>
  <si>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</si>
  <si>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</si>
  <si>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</si>
  <si>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</si>
  <si>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</si>
  <si>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</si>
  <si>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</si>
  <si>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</si>
  <si>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</si>
  <si>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</si>
  <si>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</si>
  <si>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</si>
  <si>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</si>
  <si>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</si>
  <si>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</si>
  <si>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</si>
  <si>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</si>
  <si>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</si>
  <si>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</si>
  <si>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</si>
  <si>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</si>
  <si>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</si>
  <si>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</si>
  <si>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</si>
  <si>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</si>
  <si>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</si>
  <si>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</si>
  <si>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</si>
  <si>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</si>
  <si>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</si>
  <si>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</si>
  <si>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</si>
  <si>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</si>
  <si>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</si>
  <si>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</si>
  <si>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</si>
  <si>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</si>
  <si>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</si>
  <si>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</si>
  <si>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</si>
  <si>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</si>
  <si>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</si>
  <si>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</si>
  <si>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</si>
  <si>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</si>
  <si>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</si>
  <si>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</si>
  <si>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</si>
  <si>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</si>
  <si>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</si>
  <si>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</si>
  <si>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</si>
  <si>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</si>
  <si>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</si>
  <si>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</si>
  <si>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</si>
  <si>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</si>
  <si>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</si>
  <si>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</si>
  <si>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</si>
  <si>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</si>
  <si>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</si>
  <si>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</si>
  <si>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</si>
  <si>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</si>
  <si>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</si>
  <si>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</si>
  <si>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</si>
  <si>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</si>
  <si>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</si>
  <si>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</si>
  <si>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</si>
  <si>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</si>
  <si>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</si>
  <si>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</si>
  <si>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</si>
  <si>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</si>
  <si>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</si>
  <si>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</si>
  <si>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</si>
  <si>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</si>
  <si>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</si>
  <si>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</si>
  <si>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</si>
  <si>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</si>
  <si>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</si>
  <si>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</si>
  <si>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</si>
  <si>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</si>
  <si>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</si>
  <si>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</si>
  <si>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</si>
  <si>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</si>
  <si>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</si>
  <si>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</si>
  <si>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</si>
  <si>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</si>
  <si>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</si>
  <si>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</si>
  <si>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</si>
  <si>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</si>
  <si>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</si>
  <si>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</si>
  <si>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</si>
  <si>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</si>
  <si>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</si>
  <si>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</si>
  <si>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</si>
  <si>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</si>
  <si>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</si>
  <si>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</si>
  <si>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</si>
  <si>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</si>
  <si>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</si>
  <si>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</si>
  <si>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</si>
  <si>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</si>
  <si>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</si>
  <si>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</si>
  <si>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</si>
  <si>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</si>
  <si>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</si>
  <si>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</si>
  <si>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</si>
  <si>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</si>
  <si>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</si>
  <si>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</si>
  <si>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</si>
  <si>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</si>
  <si>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</si>
  <si>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</si>
  <si>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</si>
  <si>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</si>
  <si>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</si>
  <si>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</si>
  <si>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</si>
  <si>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</si>
  <si>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</si>
  <si>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</si>
  <si>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</si>
  <si>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</si>
  <si>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</si>
  <si>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</si>
  <si>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</si>
  <si>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</si>
  <si>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</si>
  <si>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</si>
  <si>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</si>
  <si>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</si>
  <si>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</si>
  <si>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</si>
  <si>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</si>
  <si>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</si>
  <si>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</si>
  <si>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</si>
  <si>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</si>
  <si>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</si>
  <si>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</si>
  <si>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</si>
  <si>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</si>
  <si>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</si>
  <si>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</si>
  <si>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</si>
  <si>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</si>
  <si>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</si>
  <si>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</si>
  <si>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</si>
  <si>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</si>
  <si>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</si>
  <si>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</si>
  <si>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</si>
  <si>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</si>
  <si>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</si>
  <si>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</si>
  <si>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</si>
  <si>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</si>
  <si>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</si>
  <si>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</si>
  <si>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</si>
  <si>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</si>
  <si>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</si>
  <si>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</si>
  <si>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</si>
  <si>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</si>
  <si>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</si>
  <si>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</si>
  <si>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</si>
  <si>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</si>
  <si>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</si>
  <si>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</si>
  <si>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</si>
  <si>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</si>
  <si>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</si>
  <si>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</si>
  <si>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</si>
  <si>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</si>
  <si>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</si>
  <si>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</si>
  <si>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</si>
  <si>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</si>
  <si>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</si>
  <si>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</si>
  <si>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</si>
  <si>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</si>
  <si>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</si>
  <si>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</si>
  <si>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</si>
  <si>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</si>
  <si>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</si>
  <si>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</si>
  <si>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</si>
  <si>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</si>
  <si>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</si>
  <si>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</si>
  <si>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</si>
  <si>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</si>
  <si>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</si>
  <si>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</si>
  <si>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</si>
  <si>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</si>
  <si>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</si>
  <si>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</si>
  <si>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</si>
  <si>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</si>
  <si>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</si>
  <si>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</si>
  <si>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</si>
  <si>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</si>
  <si>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</si>
  <si>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</si>
  <si>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</si>
  <si>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</si>
  <si>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</si>
  <si>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</si>
  <si>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</si>
  <si>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</si>
  <si>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</si>
  <si>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</si>
  <si>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</si>
  <si>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</si>
  <si>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</si>
  <si>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</si>
  <si>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</si>
  <si>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</si>
  <si>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</si>
  <si>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</si>
  <si>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</si>
  <si>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</si>
  <si>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</si>
  <si>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</si>
  <si>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</si>
  <si>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</si>
  <si>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</si>
  <si>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</si>
  <si>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</si>
  <si>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</si>
  <si>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</si>
  <si>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</si>
  <si>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</si>
  <si>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</si>
  <si>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</si>
  <si>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</si>
  <si>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</si>
  <si>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</si>
  <si>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</si>
  <si>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</si>
  <si>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</si>
  <si>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</si>
  <si>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</si>
  <si>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</si>
  <si>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</si>
  <si>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</si>
  <si>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</si>
  <si>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</si>
  <si>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</si>
  <si>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</si>
  <si>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</si>
  <si>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</si>
  <si>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</si>
  <si>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</si>
  <si>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</si>
  <si>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</si>
  <si>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</si>
  <si>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</si>
  <si>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</si>
  <si>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</si>
  <si>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</si>
  <si>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</si>
  <si>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</si>
  <si>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</si>
  <si>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</si>
  <si>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</si>
  <si>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</si>
  <si>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</si>
  <si>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</si>
  <si>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</si>
  <si>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</si>
  <si>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</si>
  <si>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</si>
  <si>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</si>
  <si>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</si>
  <si>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</si>
  <si>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</si>
  <si>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</si>
  <si>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</si>
  <si>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</si>
  <si>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</si>
  <si>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</si>
  <si>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</si>
  <si>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</si>
  <si>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</si>
  <si>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</si>
  <si>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</si>
  <si>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</si>
  <si>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</si>
  <si>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</si>
  <si>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</si>
  <si>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</si>
  <si>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</si>
  <si>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</si>
  <si>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</si>
  <si>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</si>
  <si>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</si>
  <si>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</si>
  <si>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</si>
  <si>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</si>
  <si>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</si>
  <si>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</si>
  <si>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</si>
  <si>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</si>
  <si>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</si>
  <si>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</si>
  <si>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</si>
  <si>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</si>
  <si>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</si>
  <si>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</si>
  <si>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</si>
  <si>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</si>
  <si>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</si>
  <si>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</si>
  <si>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</si>
  <si>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</si>
  <si>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</si>
  <si>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</si>
  <si>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</si>
  <si>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</si>
  <si>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</si>
  <si>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</si>
  <si>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</si>
  <si>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</si>
  <si>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</si>
  <si>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</si>
  <si>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</si>
  <si>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</si>
  <si>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</si>
  <si>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</si>
  <si>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</si>
  <si>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</si>
  <si>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</si>
  <si>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</si>
  <si>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</si>
  <si>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</si>
  <si>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</si>
  <si>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</si>
  <si>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</si>
  <si>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</si>
  <si>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</si>
  <si>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</si>
  <si>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</si>
  <si>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</si>
  <si>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</si>
  <si>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</si>
  <si>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</si>
  <si>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</si>
  <si>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</si>
  <si>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</si>
  <si>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</si>
  <si>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</si>
  <si>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</si>
  <si>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</si>
  <si>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</si>
  <si>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</si>
  <si>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</si>
  <si>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</si>
  <si>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</si>
  <si>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</si>
  <si>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</si>
  <si>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</si>
  <si>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</si>
  <si>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</si>
  <si>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</si>
  <si>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</si>
  <si>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</si>
  <si>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</si>
  <si>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</si>
  <si>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</si>
  <si>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</si>
  <si>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</si>
  <si>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</si>
  <si>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</si>
  <si>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</si>
  <si>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</si>
  <si>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</si>
  <si>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</si>
  <si>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</si>
  <si>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</si>
  <si>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</si>
  <si>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</si>
  <si>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</si>
  <si>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</si>
  <si>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</si>
  <si>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</si>
  <si>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</si>
  <si>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</si>
  <si>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</si>
  <si>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</si>
  <si>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</si>
  <si>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</si>
  <si>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</si>
  <si>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</si>
  <si>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</si>
  <si>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</si>
  <si>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</si>
  <si>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</si>
  <si>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</si>
  <si>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</si>
  <si>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</si>
  <si>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</si>
  <si>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</si>
  <si>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</si>
  <si>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</si>
  <si>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</si>
  <si>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</si>
  <si>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</si>
  <si>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</si>
  <si>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</si>
  <si>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</si>
  <si>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</si>
  <si>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</si>
  <si>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</si>
  <si>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</si>
  <si>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</si>
  <si>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</si>
  <si>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</si>
  <si>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</si>
  <si>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</si>
  <si>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</si>
  <si>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</si>
  <si>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</si>
  <si>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</si>
  <si>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</si>
  <si>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</si>
  <si>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</si>
  <si>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</si>
  <si>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</si>
  <si>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</si>
  <si>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</si>
  <si>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</si>
  <si>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</si>
  <si>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</si>
  <si>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</si>
  <si>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</si>
  <si>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</si>
  <si>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</si>
  <si>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</si>
  <si>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</si>
  <si>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</si>
  <si>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</si>
  <si>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</si>
  <si>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</si>
  <si>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</si>
  <si>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</si>
  <si>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</si>
  <si>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</si>
  <si>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</si>
  <si>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</si>
  <si>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</si>
  <si>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</si>
  <si>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</si>
  <si>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</si>
  <si>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</si>
  <si>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</si>
  <si>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</si>
  <si>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</si>
  <si>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</si>
  <si>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</si>
  <si>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</si>
  <si>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</si>
  <si>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</si>
  <si>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</si>
  <si>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</si>
  <si>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</si>
  <si>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</si>
  <si>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</si>
  <si>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</si>
  <si>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</si>
  <si>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</si>
  <si>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</si>
  <si>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</si>
  <si>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</si>
  <si>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</si>
  <si>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</si>
  <si>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</si>
  <si>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</si>
  <si>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</si>
  <si>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</si>
  <si>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</si>
  <si>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</si>
  <si>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</si>
  <si>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</si>
  <si>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</si>
  <si>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</si>
  <si>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</si>
  <si>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</si>
  <si>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</si>
  <si>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</si>
  <si>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</si>
  <si>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</si>
  <si>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</si>
  <si>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</si>
  <si>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</si>
  <si>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</si>
  <si>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</si>
  <si>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</si>
  <si>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</si>
  <si>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</si>
  <si>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</si>
  <si>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</si>
  <si>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</si>
  <si>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</si>
  <si>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</si>
  <si>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</si>
  <si>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</si>
  <si>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</si>
  <si>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</si>
  <si>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</si>
  <si>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</si>
  <si>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</si>
  <si>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</si>
  <si>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</si>
  <si>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</si>
  <si>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</si>
  <si>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</si>
  <si>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</si>
  <si>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</si>
  <si>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</si>
  <si>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</si>
  <si>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</si>
  <si>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</si>
  <si>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</si>
  <si>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</si>
  <si>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</si>
  <si>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</si>
  <si>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</si>
  <si>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</si>
  <si>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</si>
  <si>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</si>
  <si>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</si>
  <si>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</si>
  <si>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</si>
  <si>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</si>
  <si>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</si>
  <si>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</si>
  <si>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</si>
  <si>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</si>
  <si>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</si>
  <si>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</si>
  <si>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</si>
  <si>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</si>
  <si>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</si>
  <si>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</si>
  <si>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</si>
  <si>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</si>
  <si>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</si>
  <si>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</si>
  <si>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</si>
  <si>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</si>
  <si>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</si>
  <si>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</si>
  <si>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</si>
  <si>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</si>
  <si>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</si>
  <si>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</si>
  <si>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</si>
  <si>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</si>
  <si>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</si>
  <si>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</si>
  <si>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</si>
  <si>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</si>
  <si>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</si>
  <si>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</si>
  <si>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</si>
  <si>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</si>
  <si>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</si>
  <si>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</si>
  <si>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</si>
  <si>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</si>
  <si>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</si>
  <si>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</si>
  <si>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</si>
  <si>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</si>
  <si>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</si>
  <si>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</si>
  <si>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</si>
  <si>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</si>
  <si>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</si>
  <si>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</si>
  <si>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</si>
  <si>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</si>
  <si>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</si>
  <si>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</si>
  <si>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</si>
  <si>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</si>
  <si>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</si>
  <si>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</si>
  <si>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</si>
  <si>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</si>
  <si>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</si>
  <si>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</si>
  <si>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</si>
  <si>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</si>
  <si>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</si>
  <si>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</si>
  <si>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</si>
  <si>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</si>
  <si>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</si>
  <si>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</si>
  <si>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</si>
  <si>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</si>
  <si>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</si>
  <si>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</si>
  <si>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</si>
  <si>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</si>
  <si>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</si>
  <si>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</si>
  <si>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</si>
  <si>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</si>
  <si>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</si>
  <si>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</si>
  <si>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</si>
  <si>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</si>
  <si>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</si>
  <si>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</si>
  <si>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</si>
  <si>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</si>
  <si>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</si>
  <si>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</si>
  <si>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</si>
  <si>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</si>
  <si>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</si>
  <si>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</si>
  <si>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</si>
  <si>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</si>
  <si>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</si>
  <si>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</si>
  <si>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</si>
  <si>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</si>
  <si>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</si>
  <si>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</si>
  <si>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</si>
  <si>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</si>
  <si>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</si>
  <si>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</si>
  <si>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</si>
  <si>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</si>
  <si>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</si>
  <si>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</si>
  <si>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</si>
  <si>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</si>
  <si>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</si>
  <si>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</si>
  <si>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</si>
  <si>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</si>
  <si>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</si>
  <si>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</si>
  <si>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</si>
  <si>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</si>
  <si>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</si>
  <si>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</si>
  <si>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</si>
  <si>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</si>
  <si>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</si>
  <si>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</si>
  <si>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</si>
  <si>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</si>
  <si>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</si>
  <si>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</si>
  <si>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</si>
  <si>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</si>
  <si>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</si>
  <si>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</si>
  <si>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</si>
  <si>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</si>
  <si>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</si>
  <si>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</si>
  <si>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</si>
  <si>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</si>
  <si>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</si>
  <si>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</si>
  <si>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</si>
  <si>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</si>
  <si>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</si>
  <si>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</si>
  <si>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</si>
  <si>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</si>
  <si>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</si>
  <si>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</si>
  <si>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</si>
  <si>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</si>
  <si>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</si>
  <si>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</si>
  <si>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</si>
  <si>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</si>
  <si>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</si>
  <si>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</si>
  <si>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</si>
  <si>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</si>
  <si>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</si>
  <si>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</si>
  <si>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</si>
  <si>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</si>
  <si>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</si>
  <si>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</si>
  <si>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</si>
  <si>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</si>
  <si>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</si>
  <si>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</si>
  <si>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</si>
  <si>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</si>
  <si>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</si>
  <si>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</si>
  <si>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</si>
  <si>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</si>
  <si>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</si>
  <si>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</si>
  <si>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</si>
  <si>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</si>
  <si>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</si>
  <si>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</si>
  <si>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</si>
  <si>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</si>
  <si>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</si>
  <si>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</si>
  <si>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</si>
  <si>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</si>
  <si>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</si>
  <si>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</si>
  <si>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</si>
  <si>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</si>
  <si>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</si>
  <si>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</si>
  <si>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</si>
  <si>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</si>
  <si>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</si>
  <si>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</si>
  <si>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</si>
  <si>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</si>
  <si>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</si>
  <si>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</si>
  <si>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</si>
  <si>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</si>
  <si>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</si>
  <si>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</si>
  <si>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</si>
  <si>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</si>
  <si>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</si>
  <si>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</si>
  <si>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</si>
  <si>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</si>
  <si>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</si>
  <si>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</si>
  <si>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</si>
  <si>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</si>
  <si>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</si>
  <si>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</si>
  <si>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</si>
  <si>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</si>
  <si>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</si>
  <si>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</si>
  <si>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</si>
  <si>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</si>
  <si>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</si>
  <si>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</si>
  <si>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</si>
  <si>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</si>
  <si>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</si>
  <si>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</si>
  <si>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</si>
  <si>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</si>
  <si>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</si>
  <si>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</si>
  <si>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</si>
  <si>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</si>
  <si>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</si>
  <si>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</si>
  <si>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</si>
  <si>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</si>
  <si>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</si>
  <si>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</si>
  <si>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</si>
  <si>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</si>
  <si>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</si>
  <si>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</si>
  <si>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</si>
  <si>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</si>
  <si>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</si>
  <si>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</si>
  <si>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</si>
  <si>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</si>
  <si>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</si>
  <si>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</si>
  <si>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</si>
  <si>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</si>
  <si>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</si>
  <si>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</si>
  <si>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</si>
  <si>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</si>
  <si>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</si>
  <si>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</si>
  <si>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</si>
  <si>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</si>
  <si>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</si>
  <si>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</si>
  <si>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</si>
  <si>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</si>
  <si>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</si>
  <si>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</si>
  <si>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</si>
  <si>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</si>
  <si>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</si>
  <si>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</si>
  <si>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</si>
  <si>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</si>
  <si>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</si>
  <si>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</si>
  <si>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</si>
  <si>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</si>
  <si>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</si>
  <si>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</si>
  <si>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</si>
  <si>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</si>
  <si>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</si>
  <si>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</si>
  <si>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</si>
  <si>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</si>
  <si>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</si>
  <si>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</si>
  <si>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</si>
  <si>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</si>
  <si>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</si>
  <si>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</si>
  <si>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</si>
  <si>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</si>
  <si>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</si>
  <si>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</si>
  <si>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</si>
  <si>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</si>
  <si>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</si>
  <si>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</si>
  <si>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</si>
  <si>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</si>
  <si>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</si>
  <si>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</si>
  <si>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</si>
  <si>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</si>
  <si>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</si>
  <si>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</si>
  <si>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</si>
  <si>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</si>
  <si>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</si>
  <si>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</si>
  <si>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</si>
  <si>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</si>
  <si>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</si>
  <si>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</si>
  <si>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</si>
  <si>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</si>
  <si>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</si>
  <si>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</si>
  <si>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</si>
  <si>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</si>
  <si>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</si>
  <si>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</si>
  <si>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</si>
  <si>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</si>
  <si>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</si>
  <si>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</si>
  <si>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</si>
  <si>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</si>
  <si>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</si>
  <si>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</si>
  <si>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</si>
  <si>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</si>
  <si>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</si>
  <si>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</si>
  <si>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</si>
  <si>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</si>
  <si>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</si>
  <si>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</si>
  <si>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</si>
  <si>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</si>
  <si>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</si>
  <si>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</si>
  <si>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</si>
  <si>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</si>
  <si>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</si>
  <si>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</si>
  <si>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</si>
  <si>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</si>
  <si>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</si>
  <si>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</si>
  <si>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</si>
  <si>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</si>
  <si>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</si>
  <si>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</si>
  <si>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</si>
  <si>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</si>
  <si>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</si>
  <si>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</si>
  <si>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</si>
  <si>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</si>
  <si>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</si>
  <si>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</si>
  <si>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</si>
  <si>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</si>
  <si>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</si>
  <si>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</si>
  <si>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</si>
  <si>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</si>
  <si>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</si>
  <si>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</si>
  <si>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</si>
  <si>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</si>
  <si>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</si>
  <si>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</si>
  <si>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</si>
  <si>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</si>
  <si>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</si>
  <si>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</si>
  <si>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</si>
  <si>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</si>
  <si>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</si>
  <si>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</si>
  <si>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</si>
  <si>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</si>
  <si>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</si>
  <si>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</si>
  <si>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</si>
  <si>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</si>
  <si>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</si>
  <si>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</si>
  <si>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</si>
  <si>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</si>
  <si>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</si>
  <si>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</si>
  <si>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</si>
  <si>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</si>
  <si>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</si>
  <si>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</si>
  <si>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</si>
  <si>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</si>
  <si>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</si>
  <si>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</si>
  <si>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</si>
  <si>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</si>
  <si>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</si>
  <si>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</si>
  <si>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</si>
  <si>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</si>
  <si>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</si>
  <si>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</si>
  <si>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</si>
  <si>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</si>
  <si>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</si>
  <si>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</si>
  <si>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</si>
  <si>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</si>
  <si>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</si>
  <si>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</si>
  <si>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</si>
  <si>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</si>
  <si>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</si>
  <si>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</si>
  <si>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</si>
  <si>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</si>
  <si>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</si>
  <si>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</si>
  <si>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</si>
  <si>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</si>
  <si>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</si>
  <si>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</si>
  <si>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</si>
  <si>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</si>
  <si>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</si>
  <si>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</si>
  <si>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</si>
  <si>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</si>
  <si>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</si>
  <si>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</si>
  <si>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</si>
  <si>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</si>
  <si>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</si>
  <si>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</si>
  <si>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</si>
  <si>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</si>
  <si>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</si>
  <si>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</si>
  <si>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</si>
  <si>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</si>
  <si>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</si>
  <si>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</si>
  <si>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</si>
  <si>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</si>
  <si>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</si>
  <si>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</si>
  <si>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</si>
  <si>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</si>
  <si>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</si>
  <si>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</si>
  <si>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</si>
  <si>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</si>
  <si>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</si>
  <si>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</si>
  <si>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</si>
  <si>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</si>
  <si>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</si>
  <si>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</si>
  <si>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</si>
  <si>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</si>
  <si>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</si>
  <si>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</si>
  <si>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</si>
  <si>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</si>
  <si>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</si>
  <si>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</si>
  <si>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</si>
  <si>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</si>
  <si>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</si>
  <si>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</si>
  <si>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</si>
  <si>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</si>
  <si>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</si>
  <si>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</si>
  <si>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</si>
  <si>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</si>
  <si>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</si>
  <si>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</si>
  <si>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</si>
  <si>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</si>
  <si>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</si>
  <si>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</si>
  <si>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</si>
  <si>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</si>
  <si>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</si>
  <si>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</si>
  <si>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</si>
  <si>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</si>
  <si>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</si>
  <si>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</si>
  <si>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</si>
  <si>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</si>
  <si>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</si>
  <si>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</si>
  <si>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</si>
  <si>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</si>
  <si>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</si>
  <si>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</si>
  <si>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</si>
  <si>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</si>
  <si>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</si>
  <si>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</si>
  <si>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</si>
  <si>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</si>
  <si>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</si>
  <si>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</si>
  <si>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</si>
  <si>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</si>
  <si>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</si>
  <si>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</si>
  <si>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</si>
  <si>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</si>
  <si>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</si>
  <si>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</si>
  <si>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</si>
  <si>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</si>
  <si>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</si>
  <si>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</si>
  <si>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</si>
  <si>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</si>
  <si>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</si>
  <si>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</si>
  <si>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</si>
  <si>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</si>
  <si>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</si>
  <si>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</si>
  <si>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</si>
  <si>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</si>
  <si>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</si>
  <si>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</si>
  <si>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</si>
  <si>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</si>
  <si>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</si>
  <si>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</si>
  <si>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</si>
  <si>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</si>
  <si>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</si>
  <si>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</si>
  <si>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</si>
  <si>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</si>
  <si>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</si>
  <si>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</si>
  <si>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</si>
  <si>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</si>
  <si>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</si>
  <si>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</si>
  <si>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</si>
  <si>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</si>
  <si>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</si>
  <si>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</si>
  <si>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</si>
  <si>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</si>
  <si>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</si>
  <si>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</si>
  <si>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</si>
  <si>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</si>
  <si>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</si>
  <si>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</si>
  <si>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</si>
  <si>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</si>
  <si>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</si>
  <si>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</si>
  <si>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</si>
  <si>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</si>
  <si>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</si>
  <si>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</si>
  <si>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</si>
  <si>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</si>
  <si>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</si>
  <si>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</si>
  <si>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</si>
  <si>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</si>
  <si>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</si>
  <si>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</si>
  <si>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</si>
  <si>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</si>
  <si>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</si>
  <si>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</si>
  <si>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</si>
  <si>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</si>
  <si>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</si>
  <si>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</si>
  <si>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</si>
  <si>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</si>
  <si>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</si>
  <si>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</si>
  <si>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</si>
  <si>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</si>
  <si>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</si>
  <si>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</si>
  <si>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</si>
  <si>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</si>
  <si>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</si>
  <si>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</si>
  <si>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</si>
  <si>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</si>
  <si>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</si>
  <si>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</si>
  <si>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</si>
  <si>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</si>
  <si>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</si>
  <si>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</si>
  <si>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</si>
  <si>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</si>
  <si>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</si>
  <si>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</si>
  <si>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</si>
  <si>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</si>
  <si>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</si>
  <si>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</si>
  <si>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</si>
  <si>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</si>
  <si>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</si>
  <si>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</si>
  <si>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</si>
  <si>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</si>
  <si>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</si>
  <si>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</si>
  <si>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</si>
  <si>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</si>
  <si>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</si>
  <si>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</si>
  <si>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</si>
  <si>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</si>
  <si>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</si>
  <si>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</si>
  <si>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</si>
  <si>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</si>
  <si>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</si>
  <si>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</si>
  <si>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</si>
  <si>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</si>
  <si>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</si>
  <si>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</si>
  <si>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</si>
  <si>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</si>
  <si>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</si>
  <si>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</si>
  <si>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</si>
  <si>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</si>
  <si>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</si>
  <si>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</si>
  <si>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</si>
  <si>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</si>
  <si>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</si>
  <si>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</si>
  <si>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</si>
  <si>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</si>
  <si>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</si>
  <si>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</si>
  <si>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</si>
  <si>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</si>
  <si>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</si>
  <si>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</si>
  <si>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</si>
  <si>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</si>
  <si>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</si>
  <si>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</si>
  <si>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</si>
  <si>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</si>
  <si>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</si>
  <si>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</si>
  <si>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</si>
  <si>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</si>
  <si>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</si>
  <si>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</si>
  <si>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</si>
  <si>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</si>
  <si>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</si>
  <si>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</si>
  <si>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</si>
  <si>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</si>
  <si>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</si>
  <si>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</si>
  <si>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</si>
  <si>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</si>
  <si>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</si>
  <si>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</si>
  <si>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</si>
  <si>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</si>
  <si>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</si>
  <si>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</si>
  <si>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</si>
  <si>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</si>
  <si>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</si>
  <si>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</si>
  <si>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</si>
  <si>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</si>
  <si>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</si>
  <si>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</si>
  <si>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</si>
  <si>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</si>
  <si>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</si>
  <si>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</si>
  <si>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</si>
  <si>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</si>
  <si>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</si>
  <si>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</si>
  <si>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</si>
  <si>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</si>
  <si>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</si>
  <si>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</si>
  <si>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</si>
  <si>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</si>
  <si>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</si>
  <si>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</si>
  <si>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</si>
  <si>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</si>
  <si>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</si>
  <si>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</si>
  <si>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</si>
  <si>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</si>
  <si>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</si>
  <si>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</si>
  <si>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</si>
  <si>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</si>
  <si>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</si>
  <si>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</si>
  <si>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</si>
  <si>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</si>
  <si>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</si>
  <si>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</si>
  <si>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</si>
  <si>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</si>
  <si>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</si>
  <si>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</si>
  <si>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</si>
  <si>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</si>
  <si>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</si>
  <si>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</si>
  <si>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</si>
  <si>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</si>
  <si>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</si>
  <si>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</si>
  <si>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</si>
  <si>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</si>
  <si>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</si>
  <si>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</si>
  <si>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</si>
  <si>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</si>
  <si>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</si>
  <si>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</si>
  <si>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</si>
  <si>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</si>
  <si>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</si>
  <si>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</si>
  <si>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</si>
  <si>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</si>
  <si>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</si>
  <si>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</si>
  <si>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</si>
  <si>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</si>
  <si>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</si>
  <si>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</si>
  <si>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</si>
  <si>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</si>
  <si>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</si>
  <si>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</si>
  <si>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</si>
  <si>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</si>
  <si>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</si>
  <si>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</si>
  <si>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</si>
  <si>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</si>
  <si>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</si>
  <si>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</si>
  <si>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</si>
  <si>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</si>
  <si>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</si>
  <si>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</si>
  <si>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</si>
  <si>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</si>
  <si>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</si>
  <si>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</si>
  <si>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</si>
  <si>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</si>
  <si>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</si>
  <si>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</si>
  <si>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</si>
  <si>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</si>
  <si>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</si>
  <si>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</si>
  <si>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</si>
  <si>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</si>
  <si>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</si>
  <si>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</si>
  <si>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</si>
  <si>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</si>
  <si>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</si>
  <si>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</si>
  <si>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</si>
  <si>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</si>
  <si>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</si>
  <si>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</si>
  <si>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</si>
  <si>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</si>
  <si>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</si>
  <si>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</si>
  <si>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</si>
  <si>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</si>
  <si>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</si>
  <si>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</si>
  <si>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</si>
  <si>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</si>
  <si>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</si>
  <si>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</si>
  <si>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</si>
  <si>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</si>
  <si>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</si>
  <si>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</si>
  <si>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</si>
  <si>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</si>
  <si>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</si>
  <si>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</si>
  <si>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</si>
  <si>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</si>
  <si>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</si>
  <si>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</si>
  <si>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</si>
  <si>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</si>
  <si>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</si>
  <si>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</si>
  <si>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</si>
  <si>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</si>
  <si>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</si>
  <si>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</si>
  <si>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</si>
  <si>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</si>
  <si>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</si>
  <si>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</si>
  <si>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</si>
  <si>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</si>
  <si>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</si>
  <si>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</si>
  <si>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</si>
  <si>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</si>
  <si>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</si>
  <si>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</si>
  <si>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</si>
  <si>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</si>
  <si>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</si>
  <si>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</si>
  <si>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</si>
  <si>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</si>
  <si>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</si>
  <si>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</si>
  <si>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</si>
  <si>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</si>
  <si>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</si>
  <si>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</si>
  <si>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</si>
  <si>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</si>
  <si>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</si>
  <si>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</si>
  <si>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</si>
  <si>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</si>
  <si>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</si>
  <si>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</si>
  <si>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</si>
  <si>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</si>
  <si>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</si>
  <si>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</si>
  <si>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</si>
  <si>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</si>
  <si>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</si>
  <si>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</si>
  <si>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</si>
  <si>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</si>
  <si>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</si>
  <si>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</si>
  <si>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</si>
  <si>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</si>
  <si>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</si>
  <si>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</si>
  <si>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</si>
  <si>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</si>
  <si>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</si>
  <si>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</si>
  <si>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</si>
  <si>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</si>
  <si>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</si>
  <si>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</si>
  <si>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</si>
  <si>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</si>
  <si>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</si>
  <si>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</si>
  <si>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</si>
  <si>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</si>
  <si>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</si>
  <si>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</si>
  <si>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</si>
  <si>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</si>
  <si>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</si>
  <si>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</si>
  <si>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</si>
  <si>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</si>
  <si>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</si>
  <si>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</si>
  <si>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</si>
  <si>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</si>
  <si>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</si>
  <si>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</si>
  <si>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</si>
  <si>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</si>
  <si>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</si>
  <si>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</si>
  <si>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</si>
  <si>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</si>
  <si>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</si>
  <si>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</si>
  <si>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</si>
  <si>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</si>
  <si>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</si>
  <si>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</si>
  <si>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</si>
  <si>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</si>
  <si>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</si>
  <si>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</si>
  <si>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</si>
  <si>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</si>
  <si>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</si>
  <si>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</si>
  <si>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</si>
  <si>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</si>
  <si>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</si>
  <si>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</si>
  <si>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</si>
  <si>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</si>
  <si>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</si>
  <si>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</si>
  <si>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</si>
  <si>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</si>
  <si>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</si>
  <si>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</si>
  <si>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</si>
  <si>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</si>
  <si>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</si>
  <si>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</si>
  <si>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</si>
  <si>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</si>
  <si>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</si>
  <si>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</si>
  <si>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</si>
  <si>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</si>
  <si>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</si>
  <si>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</si>
  <si>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</si>
  <si>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</si>
  <si>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</si>
  <si>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</si>
  <si>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</si>
  <si>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</si>
  <si>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</si>
  <si>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</si>
  <si>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</si>
  <si>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</si>
  <si>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</si>
  <si>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</si>
  <si>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</si>
  <si>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</si>
  <si>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</si>
  <si>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</si>
  <si>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</si>
  <si>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</si>
  <si>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</si>
  <si>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</si>
  <si>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</si>
  <si>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</si>
  <si>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</si>
  <si>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</si>
  <si>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</si>
  <si>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</si>
  <si>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</si>
  <si>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</si>
  <si>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</si>
  <si>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</si>
  <si>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</si>
  <si>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</si>
  <si>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</si>
  <si>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</si>
  <si>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</si>
  <si>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</si>
  <si>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</si>
  <si>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</si>
  <si>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</si>
  <si>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</si>
  <si>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</si>
  <si>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</si>
  <si>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</si>
  <si>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</si>
  <si>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</si>
  <si>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</si>
  <si>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</si>
  <si>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</si>
  <si>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</si>
  <si>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</si>
  <si>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</si>
  <si>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</si>
  <si>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</si>
  <si>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</si>
  <si>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</si>
  <si>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</si>
  <si>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</si>
  <si>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</si>
  <si>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</si>
  <si>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</si>
  <si>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</si>
  <si>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</si>
  <si>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</si>
  <si>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</si>
  <si>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</si>
  <si>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</si>
  <si>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</si>
  <si>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</si>
  <si>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</si>
  <si>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</si>
  <si>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</si>
  <si>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</si>
  <si>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</si>
  <si>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</si>
  <si>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</si>
  <si>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</si>
  <si>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</si>
  <si>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</si>
  <si>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</si>
  <si>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</si>
  <si>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</si>
  <si>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</si>
  <si>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</si>
  <si>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</si>
  <si>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</si>
  <si>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</si>
  <si>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</si>
  <si>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</si>
  <si>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</si>
  <si>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</si>
  <si>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</si>
  <si>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</si>
  <si>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</si>
  <si>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</si>
  <si>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</si>
  <si>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</si>
  <si>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</si>
  <si>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</si>
  <si>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</si>
  <si>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</si>
  <si>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</si>
  <si>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</si>
  <si>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</si>
  <si>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</si>
  <si>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</si>
  <si>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</si>
  <si>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</si>
  <si>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</si>
  <si>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</si>
  <si>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</si>
  <si>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</si>
  <si>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</si>
  <si>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</si>
  <si>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</si>
  <si>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</si>
  <si>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</si>
  <si>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</si>
  <si>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</si>
  <si>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</si>
  <si>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</si>
  <si>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</si>
  <si>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</si>
  <si>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</si>
  <si>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</si>
  <si>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</si>
  <si>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</si>
  <si>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</si>
  <si>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</si>
  <si>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</si>
  <si>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</si>
  <si>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</si>
  <si>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</si>
  <si>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</si>
  <si>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</si>
  <si>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</si>
  <si>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</si>
  <si>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</si>
  <si>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</si>
  <si>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</si>
  <si>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</si>
  <si>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</si>
  <si>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</si>
  <si>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</si>
  <si>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</si>
  <si>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</si>
  <si>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</si>
  <si>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</si>
  <si>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</si>
  <si>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</si>
  <si>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</si>
  <si>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</si>
  <si>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</si>
  <si>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</si>
  <si>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</si>
  <si>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</si>
  <si>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</si>
  <si>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</si>
  <si>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</si>
  <si>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</si>
  <si>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</si>
  <si>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</si>
  <si>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</si>
  <si>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</si>
  <si>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</si>
  <si>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</si>
  <si>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</si>
  <si>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</si>
  <si>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</si>
  <si>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</si>
  <si>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</si>
  <si>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</si>
  <si>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</si>
  <si>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</si>
  <si>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</si>
  <si>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</si>
  <si>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</si>
  <si>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</si>
  <si>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</si>
  <si>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</si>
  <si>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</si>
  <si>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</si>
  <si>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</si>
  <si>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</si>
  <si>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</si>
  <si>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</si>
  <si>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</si>
  <si>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</si>
  <si>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</si>
  <si>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</si>
  <si>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</si>
  <si>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</si>
  <si>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</si>
  <si>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</si>
  <si>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</si>
  <si>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</si>
  <si>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</si>
  <si>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</si>
  <si>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</si>
  <si>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</si>
  <si>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</si>
  <si>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</si>
  <si>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</si>
  <si>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</si>
  <si>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</si>
  <si>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</si>
  <si>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</si>
  <si>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</si>
  <si>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</si>
  <si>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</si>
  <si>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</si>
  <si>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</si>
  <si>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</si>
  <si>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</si>
  <si>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</si>
  <si>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</si>
  <si>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</si>
  <si>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</si>
  <si>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</si>
  <si>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</si>
  <si>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</si>
  <si>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</si>
  <si>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</si>
  <si>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</si>
  <si>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</si>
  <si>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</si>
  <si>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</si>
  <si>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</si>
  <si>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</si>
  <si>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</si>
  <si>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</si>
  <si>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</si>
  <si>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</si>
  <si>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</si>
  <si>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</si>
  <si>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</si>
  <si>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</si>
  <si>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</si>
  <si>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</si>
  <si>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</si>
  <si>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</si>
  <si>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</si>
  <si>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</si>
  <si>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</si>
  <si>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</si>
  <si>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</si>
  <si>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</si>
  <si>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</si>
  <si>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</si>
  <si>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</si>
  <si>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</si>
  <si>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</si>
  <si>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</si>
  <si>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</si>
  <si>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</si>
  <si>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</si>
  <si>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</si>
  <si>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</si>
  <si>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</si>
  <si>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</si>
  <si>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</si>
  <si>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</si>
  <si>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</si>
  <si>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</si>
  <si>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</si>
  <si>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</si>
  <si>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</si>
  <si>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</si>
  <si>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</si>
  <si>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</si>
  <si>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</si>
  <si>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</si>
  <si>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</si>
  <si>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</si>
  <si>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</si>
  <si>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</si>
  <si>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</si>
  <si>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</si>
  <si>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</si>
  <si>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</si>
  <si>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</si>
  <si>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</si>
  <si>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</si>
  <si>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</si>
  <si>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</si>
  <si>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</si>
  <si>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</si>
  <si>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</si>
  <si>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</si>
  <si>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</si>
  <si>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</si>
  <si>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</si>
  <si>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</si>
  <si>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</si>
  <si>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</si>
  <si>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</si>
  <si>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</si>
  <si>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</si>
  <si>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</si>
  <si>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</si>
  <si>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</si>
  <si>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</si>
  <si>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</si>
  <si>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</si>
  <si>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</si>
  <si>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</si>
  <si>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</si>
  <si>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</si>
  <si>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</si>
  <si>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</si>
  <si>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</si>
  <si>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</si>
  <si>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</si>
  <si>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</si>
  <si>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</si>
  <si>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</si>
  <si>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</si>
  <si>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</si>
  <si>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</si>
  <si>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</si>
  <si>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</si>
  <si>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</si>
  <si>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</si>
  <si>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</si>
  <si>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</si>
  <si>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</si>
  <si>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</si>
  <si>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</si>
  <si>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</si>
  <si>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</si>
  <si>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</si>
  <si>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</si>
  <si>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</si>
  <si>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</si>
  <si>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</si>
  <si>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</si>
  <si>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</si>
  <si>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</si>
  <si>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</si>
  <si>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</si>
  <si>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</si>
  <si>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</si>
  <si>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</si>
  <si>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</si>
  <si>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</si>
  <si>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</si>
  <si>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</si>
  <si>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</si>
  <si>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</si>
  <si>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</si>
  <si>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</si>
  <si>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</si>
  <si>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</si>
  <si>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</si>
  <si>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</si>
  <si>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</si>
  <si>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</si>
  <si>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</si>
  <si>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</si>
  <si>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</si>
  <si>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</si>
  <si>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</si>
  <si>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</si>
  <si>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</si>
  <si>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</si>
  <si>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</si>
  <si>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</si>
  <si>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</si>
  <si>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</si>
  <si>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</si>
  <si>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</si>
  <si>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</si>
  <si>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</si>
  <si>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</si>
  <si>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</si>
  <si>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</si>
  <si>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</si>
  <si>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</si>
  <si>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</si>
  <si>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</si>
  <si>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</si>
  <si>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</si>
  <si>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</si>
  <si>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</si>
  <si>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</si>
  <si>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</si>
  <si>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</si>
  <si>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</si>
  <si>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</si>
  <si>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</si>
  <si>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</si>
  <si>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</si>
  <si>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</si>
  <si>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</si>
  <si>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</si>
  <si>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</si>
  <si>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</si>
  <si>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</si>
  <si>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</si>
  <si>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</si>
  <si>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</si>
  <si>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</si>
  <si>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</si>
  <si>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</si>
  <si>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</si>
  <si>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</si>
  <si>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</si>
  <si>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</si>
  <si>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</si>
  <si>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</si>
  <si>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</si>
  <si>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</si>
  <si>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</si>
  <si>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</si>
  <si>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</si>
  <si>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</si>
  <si>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</si>
  <si>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</si>
  <si>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</si>
  <si>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</si>
  <si>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</si>
  <si>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</si>
  <si>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</si>
  <si>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</si>
  <si>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</si>
  <si>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</si>
  <si>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</si>
  <si>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</si>
  <si>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</si>
  <si>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</si>
  <si>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</si>
  <si>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</si>
  <si>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</si>
  <si>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</si>
  <si>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</si>
  <si>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</si>
  <si>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</si>
  <si>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</si>
  <si>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</si>
  <si>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</si>
  <si>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</si>
  <si>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</si>
  <si>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</si>
  <si>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</si>
  <si>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</si>
  <si>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</si>
  <si>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</si>
  <si>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</si>
  <si>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</si>
  <si>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</si>
  <si>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</si>
  <si>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</si>
  <si>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</si>
  <si>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</si>
  <si>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</si>
  <si>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</si>
  <si>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</si>
  <si>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</si>
  <si>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</si>
  <si>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</si>
  <si>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</si>
  <si>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</si>
  <si>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</si>
  <si>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</si>
  <si>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</si>
  <si>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</si>
  <si>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</si>
  <si>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</si>
  <si>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</si>
  <si>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</si>
  <si>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</si>
  <si>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</si>
  <si>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</si>
  <si>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</si>
  <si>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</si>
  <si>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</si>
  <si>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</si>
  <si>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</si>
  <si>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</si>
  <si>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</si>
  <si>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</si>
  <si>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</si>
  <si>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</si>
  <si>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</si>
  <si>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</si>
  <si>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</si>
  <si>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</si>
  <si>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</si>
  <si>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</si>
  <si>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</si>
  <si>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</si>
  <si>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</si>
  <si>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</si>
  <si>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</si>
  <si>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</si>
  <si>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</si>
  <si>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</si>
  <si>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</si>
  <si>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</si>
  <si>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</si>
  <si>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</si>
  <si>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</si>
  <si>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</si>
  <si>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</si>
  <si>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</si>
  <si>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</si>
  <si>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</si>
  <si>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</si>
  <si>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</si>
  <si>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</si>
  <si>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</si>
  <si>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</si>
  <si>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</si>
  <si>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</si>
  <si>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</si>
  <si>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</si>
  <si>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</si>
  <si>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</si>
  <si>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</si>
  <si>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</si>
  <si>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</si>
  <si>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</si>
  <si>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</si>
  <si>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</si>
  <si>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</si>
  <si>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</si>
  <si>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</si>
  <si>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</si>
  <si>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</si>
  <si>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</si>
  <si>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</si>
  <si>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</si>
  <si>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</si>
  <si>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</si>
  <si>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</si>
  <si>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</si>
  <si>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</si>
  <si>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</si>
  <si>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</si>
  <si>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</si>
  <si>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</si>
  <si>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</si>
  <si>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</si>
  <si>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</si>
  <si>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</si>
  <si>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</si>
  <si>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</si>
  <si>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</si>
  <si>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</si>
  <si>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</si>
  <si>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</si>
  <si>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</si>
  <si>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</si>
  <si>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</si>
  <si>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</si>
  <si>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</si>
  <si>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</si>
  <si>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</si>
  <si>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</si>
  <si>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</si>
  <si>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</si>
  <si>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</si>
  <si>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</si>
  <si>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</si>
  <si>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</si>
  <si>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</si>
  <si>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</si>
  <si>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</si>
  <si>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</si>
  <si>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</si>
  <si>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</si>
  <si>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</si>
  <si>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</si>
  <si>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</si>
  <si>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</si>
  <si>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</si>
  <si>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</si>
  <si>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</si>
  <si>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</si>
  <si>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</si>
  <si>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</si>
  <si>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</si>
  <si>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</si>
  <si>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</si>
  <si>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</si>
  <si>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</si>
  <si>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</si>
  <si>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</si>
  <si>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</si>
  <si>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</si>
  <si>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</si>
  <si>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</si>
  <si>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</si>
  <si>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</si>
  <si>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</si>
  <si>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</si>
  <si>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</si>
  <si>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</si>
  <si>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</si>
  <si>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</si>
  <si>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</si>
  <si>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</si>
  <si>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</si>
  <si>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</si>
  <si>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</si>
  <si>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</si>
  <si>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</si>
  <si>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</si>
  <si>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</si>
  <si>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</si>
  <si>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</si>
  <si>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</si>
  <si>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</si>
  <si>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</si>
  <si>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</si>
  <si>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</si>
  <si>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</si>
  <si>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</si>
  <si>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</si>
  <si>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</si>
  <si>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</si>
  <si>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</si>
  <si>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</si>
  <si>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</si>
  <si>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</si>
  <si>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</si>
  <si>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</si>
  <si>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</si>
  <si>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</si>
  <si>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</si>
  <si>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</si>
  <si>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</si>
  <si>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</si>
  <si>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</si>
  <si>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</si>
  <si>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</si>
  <si>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</si>
  <si>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</si>
  <si>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</si>
  <si>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</si>
  <si>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</si>
  <si>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</si>
  <si>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</si>
  <si>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</si>
  <si>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</si>
  <si>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</si>
  <si>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</si>
  <si>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</si>
  <si>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</si>
  <si>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</si>
  <si>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</si>
  <si>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</si>
  <si>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</si>
  <si>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</si>
  <si>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</si>
  <si>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</si>
  <si>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</si>
  <si>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</si>
  <si>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</si>
  <si>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</si>
  <si>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</si>
  <si>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</si>
  <si>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</si>
  <si>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</si>
  <si>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</si>
  <si>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</si>
  <si>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</si>
  <si>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</si>
  <si>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</si>
  <si>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</si>
  <si>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</si>
  <si>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</si>
  <si>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</si>
  <si>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</si>
  <si>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</si>
  <si>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</si>
  <si>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</si>
  <si>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</si>
  <si>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</si>
  <si>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</si>
  <si>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</si>
  <si>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</si>
  <si>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</si>
  <si>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</si>
  <si>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</si>
  <si>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</si>
  <si>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</si>
  <si>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</si>
  <si>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</si>
  <si>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</si>
  <si>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</si>
  <si>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</si>
  <si>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</si>
  <si>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</si>
  <si>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</si>
  <si>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</si>
  <si>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</si>
  <si>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</si>
  <si>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</si>
  <si>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</si>
  <si>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</si>
  <si>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</si>
  <si>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</si>
  <si>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</si>
  <si>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</si>
  <si>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</si>
  <si>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</si>
  <si>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</si>
  <si>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</si>
  <si>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</si>
  <si>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</si>
  <si>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</si>
  <si>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</si>
  <si>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</si>
  <si>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</si>
  <si>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</si>
  <si>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</si>
  <si>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</si>
  <si>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</si>
  <si>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</si>
  <si>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</si>
  <si>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</si>
  <si>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</si>
  <si>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</si>
  <si>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</si>
  <si>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</si>
  <si>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</si>
  <si>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</si>
  <si>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</si>
  <si>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</si>
  <si>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</si>
  <si>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</si>
  <si>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</si>
  <si>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</si>
  <si>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</si>
  <si>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</si>
  <si>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</si>
  <si>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</si>
  <si>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</si>
  <si>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</si>
  <si>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</si>
  <si>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</si>
  <si>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</si>
  <si>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</si>
  <si>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</si>
  <si>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</si>
  <si>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</si>
  <si>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</si>
  <si>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</si>
  <si>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</si>
  <si>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</si>
  <si>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</si>
  <si>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</si>
  <si>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</si>
  <si>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</si>
  <si>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</si>
  <si>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</si>
  <si>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</si>
  <si>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</si>
  <si>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</si>
  <si>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</si>
  <si>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</si>
  <si>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</si>
  <si>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</si>
  <si>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</si>
  <si>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</si>
  <si>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</si>
  <si>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</si>
  <si>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</si>
  <si>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</si>
  <si>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</si>
  <si>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</si>
  <si>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</si>
  <si>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</si>
  <si>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</si>
  <si>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</si>
  <si>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</si>
  <si>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</si>
  <si>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</si>
  <si>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</si>
  <si>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</si>
  <si>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</si>
  <si>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</si>
  <si>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</si>
  <si>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</si>
  <si>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</si>
  <si>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</si>
  <si>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</si>
  <si>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</si>
  <si>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</si>
  <si>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</si>
  <si>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</si>
  <si>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</si>
  <si>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</si>
  <si>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</si>
  <si>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</si>
  <si>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</si>
  <si>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</si>
  <si>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</si>
  <si>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</si>
  <si>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</si>
  <si>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</si>
  <si>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</si>
  <si>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</si>
  <si>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</si>
  <si>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</si>
  <si>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</si>
  <si>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</si>
  <si>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</si>
  <si>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</si>
  <si>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</si>
  <si>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</si>
  <si>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</si>
  <si>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</si>
  <si>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</si>
  <si>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</si>
  <si>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</si>
  <si>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</si>
  <si>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</si>
  <si>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</si>
  <si>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</si>
  <si>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</si>
  <si>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</si>
  <si>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</si>
  <si>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</si>
  <si>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</si>
  <si>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</si>
  <si>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</si>
  <si>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</si>
  <si>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</si>
  <si>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</si>
  <si>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</si>
  <si>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</si>
  <si>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</si>
  <si>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</si>
  <si>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</si>
  <si>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</si>
  <si>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</si>
  <si>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</si>
  <si>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</si>
  <si>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</si>
  <si>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</si>
  <si>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</si>
  <si>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</si>
  <si>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</si>
  <si>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</si>
  <si>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</si>
  <si>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</si>
  <si>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</si>
  <si>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</si>
  <si>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</si>
  <si>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</si>
  <si>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</si>
  <si>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</si>
  <si>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</si>
  <si>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</si>
  <si>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</si>
  <si>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</si>
  <si>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</si>
  <si>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</si>
  <si>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</si>
  <si>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</si>
  <si>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</si>
  <si>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</si>
  <si>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</si>
  <si>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</si>
  <si>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</si>
  <si>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</si>
  <si>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</si>
  <si>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</si>
  <si>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</si>
  <si>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</si>
  <si>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</si>
  <si>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</si>
  <si>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</si>
  <si>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</si>
  <si>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</si>
  <si>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</si>
  <si>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</si>
  <si>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</si>
  <si>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</si>
  <si>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</si>
  <si>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</si>
  <si>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</si>
  <si>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</si>
  <si>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</si>
  <si>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</si>
  <si>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</si>
  <si>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</si>
  <si>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</si>
  <si>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</si>
  <si>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</si>
  <si>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</si>
  <si>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</si>
  <si>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</si>
  <si>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</si>
  <si>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</si>
  <si>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</si>
  <si>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</si>
  <si>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</si>
  <si>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</si>
  <si>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</si>
  <si>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</si>
  <si>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</si>
  <si>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</si>
  <si>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</si>
  <si>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</si>
  <si>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</si>
  <si>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</si>
  <si>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</si>
  <si>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</si>
  <si>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</si>
  <si>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</si>
  <si>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</si>
  <si>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</si>
  <si>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</si>
  <si>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</si>
  <si>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</si>
  <si>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</si>
  <si>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</si>
  <si>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</si>
  <si>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</si>
  <si>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</si>
  <si>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</si>
  <si>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</si>
  <si>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</si>
  <si>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</si>
  <si>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</si>
  <si>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</si>
  <si>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</si>
  <si>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</si>
  <si>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</si>
  <si>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</si>
  <si>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</si>
  <si>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</si>
  <si>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</si>
  <si>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</si>
  <si>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</si>
  <si>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</si>
  <si>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</si>
  <si>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</si>
  <si>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</si>
  <si>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</si>
  <si>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</si>
  <si>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</si>
  <si>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</si>
  <si>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</si>
  <si>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</si>
  <si>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</si>
  <si>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</si>
  <si>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</si>
  <si>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</si>
  <si>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</si>
  <si>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</si>
  <si>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</si>
  <si>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</si>
  <si>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</si>
  <si>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</si>
  <si>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</si>
  <si>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</si>
  <si>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</si>
  <si>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</si>
  <si>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</si>
  <si>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</si>
  <si>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</si>
  <si>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</si>
  <si>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</si>
  <si>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</si>
  <si>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</si>
  <si>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</si>
  <si>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</si>
  <si>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</si>
  <si>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</si>
  <si>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</si>
  <si>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</si>
  <si>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</si>
  <si>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</si>
  <si>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</si>
  <si>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</si>
  <si>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</si>
  <si>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</si>
  <si>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</si>
  <si>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</si>
  <si>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</si>
  <si>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</si>
  <si>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</si>
  <si>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</si>
  <si>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</si>
  <si>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</si>
  <si>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</si>
  <si>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</si>
  <si>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</si>
  <si>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</si>
  <si>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</si>
  <si>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</si>
  <si>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</si>
  <si>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</si>
  <si>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</si>
  <si>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</si>
  <si>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</si>
  <si>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</si>
  <si>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</si>
  <si>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</si>
  <si>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</si>
  <si>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</si>
  <si>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</si>
  <si>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</si>
  <si>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</si>
  <si>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</si>
  <si>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</si>
  <si>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</si>
  <si>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</si>
  <si>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</si>
  <si>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</si>
  <si>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</si>
  <si>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</si>
  <si>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</si>
  <si>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</si>
  <si>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</si>
  <si>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</si>
  <si>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</si>
  <si>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</si>
  <si>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</si>
  <si>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</si>
  <si>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</si>
  <si>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</si>
  <si>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</si>
  <si>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</si>
  <si>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</si>
  <si>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</si>
  <si>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</si>
  <si>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</si>
  <si>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</si>
  <si>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</si>
  <si>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</si>
  <si>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</si>
  <si>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</si>
  <si>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</si>
  <si>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</si>
  <si>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</si>
  <si>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</si>
  <si>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</si>
  <si>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</si>
  <si>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</si>
  <si>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</si>
  <si>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</si>
  <si>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</si>
  <si>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</si>
  <si>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</si>
  <si>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</si>
  <si>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</si>
  <si>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</si>
  <si>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</si>
  <si>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</si>
  <si>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</si>
  <si>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</si>
  <si>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</si>
  <si>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</si>
  <si>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</si>
  <si>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</si>
  <si>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</si>
  <si>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</si>
  <si>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</si>
  <si>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</si>
  <si>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</si>
  <si>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</si>
  <si>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</si>
  <si>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</si>
  <si>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</si>
  <si>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</si>
  <si>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</si>
  <si>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</si>
  <si>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</si>
  <si>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</si>
  <si>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</si>
  <si>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</si>
  <si>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</si>
  <si>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</si>
  <si>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</si>
  <si>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</si>
  <si>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</si>
  <si>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</si>
  <si>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</si>
  <si>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</si>
  <si>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</si>
  <si>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</si>
  <si>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</si>
  <si>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</si>
  <si>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</si>
  <si>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</si>
  <si>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</si>
  <si>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</si>
  <si>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</si>
  <si>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</si>
  <si>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</si>
  <si>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</si>
  <si>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</si>
  <si>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</si>
  <si>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</si>
  <si>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</si>
  <si>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</si>
  <si>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</si>
  <si>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</si>
  <si>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</si>
  <si>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</si>
  <si>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</si>
  <si>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</si>
  <si>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</si>
  <si>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</si>
  <si>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</si>
  <si>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</si>
  <si>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</si>
  <si>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</si>
  <si>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</si>
  <si>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</si>
  <si>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</si>
  <si>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</si>
  <si>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</si>
  <si>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</si>
  <si>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</si>
  <si>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</si>
  <si>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</si>
  <si>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</si>
  <si>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</si>
  <si>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</si>
  <si>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</si>
  <si>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</si>
  <si>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</si>
  <si>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</si>
  <si>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</si>
  <si>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</si>
  <si>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</si>
  <si>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</si>
  <si>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</si>
  <si>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</si>
  <si>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</si>
  <si>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</si>
  <si>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</si>
  <si>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</si>
  <si>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</si>
  <si>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</si>
  <si>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</si>
  <si>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</si>
  <si>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</si>
  <si>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</si>
  <si>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</si>
  <si>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</si>
  <si>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</si>
  <si>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</si>
  <si>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</si>
  <si>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</si>
  <si>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</si>
  <si>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</si>
  <si>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</si>
  <si>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</si>
  <si>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</si>
  <si>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</si>
  <si>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</si>
  <si>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</si>
  <si>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</si>
  <si>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</si>
  <si>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</si>
  <si>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</si>
  <si>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</si>
  <si>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</si>
  <si>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</si>
  <si>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</si>
  <si>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</si>
  <si>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</si>
  <si>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</si>
  <si>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</si>
  <si>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</si>
  <si>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</si>
  <si>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</si>
  <si>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</si>
  <si>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</si>
  <si>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</si>
  <si>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</si>
  <si>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</si>
  <si>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</si>
  <si>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</si>
  <si>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</si>
  <si>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</si>
  <si>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</si>
  <si>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</si>
  <si>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</si>
  <si>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</si>
  <si>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</si>
  <si>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</si>
  <si>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</si>
  <si>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</si>
  <si>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</si>
  <si>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</si>
  <si>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</si>
  <si>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</si>
  <si>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</si>
  <si>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</si>
  <si>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</si>
  <si>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</si>
  <si>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</si>
  <si>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</si>
  <si>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</si>
  <si>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</si>
  <si>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</si>
  <si>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</si>
  <si>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</si>
  <si>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</si>
  <si>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</si>
  <si>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</si>
  <si>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</si>
  <si>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</si>
  <si>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</si>
  <si>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</si>
  <si>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</si>
  <si>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</si>
  <si>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</si>
  <si>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</si>
  <si>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</si>
  <si>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</si>
  <si>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</si>
  <si>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</si>
  <si>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</si>
  <si>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</si>
  <si>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</si>
  <si>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</si>
  <si>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</si>
  <si>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</si>
  <si>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</si>
  <si>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</si>
  <si>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</si>
  <si>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</si>
  <si>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</si>
  <si>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</si>
  <si>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</si>
  <si>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</si>
  <si>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</si>
  <si>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</si>
  <si>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</si>
  <si>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</si>
  <si>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</si>
  <si>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</si>
  <si>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</si>
  <si>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</si>
  <si>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</si>
  <si>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</si>
  <si>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</si>
  <si>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</si>
  <si>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</si>
  <si>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</si>
  <si>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</si>
  <si>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</si>
  <si>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</si>
  <si>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</si>
  <si>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</si>
  <si>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</si>
  <si>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</si>
  <si>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</si>
  <si>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</si>
  <si>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</si>
  <si>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</si>
  <si>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</si>
  <si>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</si>
  <si>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</si>
  <si>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</si>
  <si>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</si>
  <si>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</si>
  <si>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</si>
  <si>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</si>
  <si>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</si>
  <si>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</si>
  <si>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</si>
  <si>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</si>
  <si>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</si>
  <si>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</si>
  <si>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</si>
  <si>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</si>
  <si>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</si>
  <si>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</si>
  <si>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</si>
  <si>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</si>
  <si>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</si>
  <si>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</si>
  <si>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</si>
  <si>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</si>
  <si>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</si>
  <si>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</si>
  <si>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</si>
  <si>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</si>
  <si>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</si>
  <si>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</si>
  <si>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</si>
  <si>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</si>
  <si>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</si>
  <si>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</si>
  <si>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</si>
  <si>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</si>
  <si>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</si>
  <si>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</si>
  <si>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</si>
  <si>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</si>
  <si>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</si>
  <si>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</si>
  <si>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</si>
  <si>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</si>
  <si>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</si>
  <si>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</si>
  <si>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</si>
  <si>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</si>
  <si>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</si>
  <si>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</si>
  <si>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</si>
  <si>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</si>
  <si>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</si>
  <si>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</si>
  <si>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</si>
  <si>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</si>
  <si>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</si>
  <si>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</si>
  <si>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</si>
  <si>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</si>
  <si>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</si>
  <si>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</si>
  <si>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</si>
  <si>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</si>
  <si>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</si>
  <si>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</si>
  <si>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</si>
  <si>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</si>
  <si>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</si>
  <si>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</si>
  <si>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</si>
  <si>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</si>
  <si>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</si>
  <si>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</si>
  <si>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</si>
  <si>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</si>
  <si>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</si>
  <si>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</si>
  <si>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</si>
  <si>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</si>
  <si>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</si>
  <si>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</si>
  <si>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</si>
  <si>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</si>
  <si>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</si>
  <si>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</si>
  <si>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</si>
  <si>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</si>
  <si>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</si>
  <si>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</si>
  <si>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</si>
  <si>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</si>
  <si>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</si>
  <si>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</si>
  <si>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</si>
  <si>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</si>
  <si>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</si>
  <si>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</si>
  <si>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</si>
  <si>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</si>
  <si>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</si>
  <si>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</si>
  <si>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</si>
  <si>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</si>
  <si>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</si>
  <si>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</si>
  <si>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</si>
  <si>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</si>
  <si>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</si>
  <si>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</si>
  <si>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</si>
  <si>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</si>
  <si>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</si>
  <si>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</si>
  <si>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</si>
  <si>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</si>
  <si>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</si>
  <si>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</si>
  <si>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</si>
  <si>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</si>
  <si>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</si>
  <si>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</si>
  <si>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</si>
  <si>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</si>
  <si>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</si>
  <si>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</si>
  <si>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</si>
  <si>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</si>
  <si>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</si>
  <si>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</si>
  <si>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</si>
  <si>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</si>
  <si>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</si>
  <si>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</si>
  <si>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</si>
  <si>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</si>
  <si>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</si>
  <si>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</si>
  <si>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</si>
  <si>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</si>
  <si>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</si>
  <si>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</si>
  <si>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</si>
  <si>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</si>
  <si>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</si>
  <si>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</si>
  <si>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</si>
  <si>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</si>
  <si>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</si>
  <si>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</si>
  <si>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</si>
  <si>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</si>
  <si>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</si>
  <si>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</si>
  <si>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</si>
  <si>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</si>
  <si>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</si>
  <si>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</si>
  <si>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</si>
  <si>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</si>
  <si>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</si>
  <si>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</si>
  <si>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</si>
  <si>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</si>
  <si>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</si>
  <si>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</si>
  <si>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</si>
  <si>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</si>
  <si>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</si>
  <si>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</si>
  <si>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</si>
  <si>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</si>
  <si>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</si>
  <si>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</si>
  <si>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</si>
  <si>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</si>
  <si>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</si>
  <si>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</si>
  <si>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</si>
  <si>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</si>
  <si>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</si>
  <si>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</si>
  <si>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</si>
  <si>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</si>
  <si>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</si>
  <si>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</si>
  <si>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</si>
  <si>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</si>
  <si>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</si>
  <si>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</si>
  <si>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</si>
  <si>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</si>
  <si>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</si>
  <si>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</si>
  <si>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</si>
  <si>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</si>
  <si>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</si>
  <si>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</si>
  <si>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</si>
  <si>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</si>
  <si>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</si>
  <si>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</si>
  <si>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</si>
  <si>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</si>
  <si>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</si>
  <si>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</si>
  <si>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</si>
  <si>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</si>
  <si>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</si>
  <si>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</si>
  <si>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</si>
  <si>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</si>
  <si>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</si>
  <si>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</si>
  <si>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</si>
  <si>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</si>
  <si>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</si>
  <si>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</si>
  <si>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</si>
  <si>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</si>
  <si>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</si>
  <si>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</si>
  <si>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</si>
  <si>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</si>
  <si>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</si>
  <si>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</si>
  <si>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</si>
  <si>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</si>
  <si>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</si>
  <si>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</si>
  <si>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</si>
  <si>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</si>
  <si>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</si>
  <si>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</si>
  <si>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</si>
  <si>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</si>
  <si>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</si>
  <si>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</si>
  <si>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</si>
  <si>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</si>
  <si>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</si>
  <si>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</si>
  <si>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</si>
  <si>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</si>
  <si>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</si>
  <si>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</si>
  <si>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</si>
  <si>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</si>
  <si>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</si>
  <si>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</si>
  <si>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</si>
  <si>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</si>
  <si>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</si>
  <si>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</si>
  <si>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</si>
  <si>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</si>
  <si>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</si>
  <si>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</si>
  <si>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</si>
  <si>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</si>
  <si>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</si>
  <si>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</si>
  <si>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</si>
  <si>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</si>
  <si>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</si>
  <si>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</si>
  <si>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</si>
  <si>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</si>
  <si>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</si>
  <si>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</si>
  <si>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</si>
  <si>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</si>
  <si>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</si>
  <si>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</si>
  <si>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</si>
  <si>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</si>
  <si>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</si>
  <si>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</si>
  <si>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</si>
  <si>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</si>
  <si>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</si>
  <si>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</si>
  <si>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</si>
  <si>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</si>
  <si>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</si>
  <si>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</si>
  <si>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</si>
  <si>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</si>
  <si>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</si>
  <si>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</si>
  <si>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</si>
  <si>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</si>
  <si>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</si>
  <si>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</si>
  <si>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</si>
  <si>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</si>
  <si>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</si>
  <si>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</si>
  <si>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</si>
  <si>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</si>
  <si>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</si>
  <si>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</si>
  <si>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</si>
  <si>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</si>
  <si>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</si>
  <si>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</si>
  <si>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</si>
  <si>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</si>
  <si>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</si>
  <si>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</si>
  <si>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</si>
  <si>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</si>
  <si>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</si>
  <si>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</si>
  <si>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</si>
  <si>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</si>
  <si>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</si>
  <si>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</si>
  <si>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</si>
  <si>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</si>
  <si>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</si>
  <si>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</si>
  <si>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</si>
  <si>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</si>
  <si>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</si>
  <si>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</si>
  <si>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</si>
  <si>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</si>
  <si>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</si>
  <si>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</si>
  <si>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</si>
  <si>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</si>
  <si>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</si>
  <si>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</si>
  <si>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</si>
  <si>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</si>
  <si>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</si>
  <si>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</si>
  <si>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</si>
  <si>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</si>
  <si>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</si>
  <si>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</si>
  <si>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</si>
  <si>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</si>
  <si>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</si>
  <si>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</si>
  <si>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</si>
  <si>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</si>
  <si>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</si>
  <si>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</si>
  <si>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</si>
  <si>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</si>
  <si>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</si>
  <si>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</si>
  <si>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</si>
  <si>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</si>
  <si>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</si>
  <si>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</si>
  <si>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</si>
  <si>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</si>
  <si>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</si>
  <si>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</si>
  <si>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</si>
  <si>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</si>
  <si>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</si>
  <si>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</si>
  <si>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</si>
  <si>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</si>
  <si>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</si>
  <si>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</si>
  <si>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</si>
  <si>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</si>
  <si>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</si>
  <si>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</si>
  <si>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</si>
  <si>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</si>
  <si>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</si>
  <si>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</si>
  <si>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</si>
  <si>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</si>
  <si>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</si>
  <si>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</si>
  <si>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</si>
  <si>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</si>
  <si>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</si>
  <si>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</si>
  <si>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</si>
  <si>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</si>
  <si>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</si>
  <si>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</si>
  <si>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</si>
  <si>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</si>
  <si>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</si>
  <si>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</si>
  <si>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</si>
  <si>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</si>
  <si>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</si>
  <si>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</si>
  <si>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</si>
  <si>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</si>
  <si>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</si>
  <si>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</si>
  <si>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</si>
  <si>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</si>
  <si>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</si>
  <si>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</si>
  <si>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</si>
  <si>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</si>
  <si>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</si>
  <si>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</si>
  <si>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</si>
  <si>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</si>
  <si>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</si>
  <si>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</si>
  <si>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</si>
  <si>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</si>
  <si>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</si>
  <si>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</si>
  <si>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</si>
  <si>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</si>
  <si>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</si>
  <si>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</si>
  <si>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</si>
  <si>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</si>
  <si>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</si>
  <si>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</si>
  <si>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</si>
  <si>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</si>
  <si>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</si>
  <si>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</si>
  <si>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</si>
  <si>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</si>
  <si>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</si>
  <si>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</si>
  <si>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</si>
  <si>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</si>
  <si>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</si>
  <si>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</si>
  <si>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</si>
  <si>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</si>
  <si>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</si>
  <si>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</si>
  <si>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</si>
  <si>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</si>
  <si>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</si>
  <si>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</si>
  <si>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</si>
  <si>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</si>
  <si>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</si>
  <si>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</si>
  <si>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</si>
  <si>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</si>
  <si>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</si>
  <si>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</si>
  <si>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</si>
  <si>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</si>
  <si>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</si>
  <si>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</si>
  <si>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</si>
  <si>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</si>
  <si>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</si>
  <si>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</si>
  <si>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</si>
  <si>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</si>
  <si>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</si>
  <si>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</si>
  <si>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</si>
  <si>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</si>
  <si>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</si>
  <si>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</si>
  <si>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</si>
  <si>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</si>
  <si>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</si>
  <si>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</si>
  <si>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</si>
  <si>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</si>
  <si>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</si>
  <si>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</si>
  <si>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</si>
  <si>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</si>
  <si>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</si>
  <si>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</si>
  <si>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</si>
  <si>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</si>
  <si>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</si>
  <si>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</si>
  <si>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</si>
  <si>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</si>
  <si>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</si>
  <si>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</si>
  <si>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</si>
  <si>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</si>
  <si>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</si>
  <si>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</si>
  <si>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</si>
  <si>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</si>
  <si>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</si>
  <si>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</si>
  <si>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</si>
  <si>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</si>
  <si>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</si>
  <si>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</si>
  <si>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</si>
  <si>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</si>
  <si>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</si>
  <si>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</si>
  <si>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</si>
  <si>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</si>
  <si>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</si>
  <si>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</si>
  <si>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</si>
  <si>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</si>
  <si>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</si>
  <si>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</si>
  <si>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</si>
  <si>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</si>
  <si>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</si>
  <si>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</si>
  <si>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</si>
  <si>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</si>
  <si>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</si>
  <si>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</si>
  <si>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</si>
  <si>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</si>
  <si>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</si>
  <si>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</si>
  <si>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</si>
  <si>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</si>
  <si>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</si>
  <si>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</si>
  <si>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</si>
  <si>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</si>
  <si>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</si>
  <si>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</si>
  <si>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</si>
  <si>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</si>
  <si>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</si>
  <si>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</si>
  <si>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</si>
  <si>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</si>
  <si>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</si>
  <si>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</si>
  <si>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</si>
  <si>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</si>
  <si>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</si>
  <si>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</si>
  <si>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</si>
  <si>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</si>
  <si>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</si>
  <si>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</si>
  <si>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</si>
  <si>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</si>
  <si>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</si>
  <si>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</si>
  <si>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</si>
  <si>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</si>
  <si>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</si>
  <si>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</si>
  <si>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</si>
  <si>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</si>
  <si>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</si>
  <si>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</si>
  <si>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</si>
  <si>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</si>
  <si>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</si>
  <si>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</si>
  <si>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</si>
  <si>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</si>
  <si>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</si>
  <si>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</si>
  <si>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</si>
  <si>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</si>
  <si>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</si>
  <si>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</si>
  <si>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</si>
  <si>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</si>
  <si>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</si>
  <si>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</si>
  <si>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</si>
  <si>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</si>
  <si>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</si>
  <si>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</si>
  <si>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</si>
  <si>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</si>
  <si>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</si>
  <si>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</si>
  <si>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</si>
  <si>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</si>
  <si>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</si>
  <si>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</si>
  <si>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</si>
  <si>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</si>
  <si>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</si>
  <si>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</si>
  <si>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</si>
  <si>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</si>
  <si>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</si>
  <si>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</si>
  <si>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</si>
  <si>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</si>
  <si>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</si>
  <si>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</si>
  <si>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</si>
  <si>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</si>
  <si>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</si>
  <si>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</si>
  <si>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</si>
  <si>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</si>
  <si>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</si>
  <si>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</si>
  <si>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</si>
  <si>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</si>
  <si>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</si>
  <si>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</si>
  <si>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</si>
  <si>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</si>
  <si>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</si>
  <si>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</si>
  <si>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</si>
  <si>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</si>
  <si>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</si>
  <si>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</si>
  <si>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</si>
  <si>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</si>
  <si>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</si>
  <si>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</si>
  <si>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</si>
  <si>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</si>
  <si>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</si>
  <si>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</si>
  <si>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</si>
  <si>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</si>
  <si>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</si>
  <si>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</si>
  <si>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</si>
  <si>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</si>
  <si>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</si>
  <si>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</si>
  <si>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</si>
  <si>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</si>
  <si>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</si>
  <si>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</si>
  <si>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</si>
  <si>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</si>
  <si>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</si>
  <si>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</si>
  <si>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</si>
  <si>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</si>
  <si>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</si>
  <si>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</si>
  <si>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</si>
  <si>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</si>
  <si>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</si>
  <si>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</si>
  <si>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</si>
  <si>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</si>
  <si>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</si>
  <si>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</si>
  <si>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</si>
  <si>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</si>
  <si>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</si>
  <si>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</si>
  <si>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</si>
  <si>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</si>
  <si>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</si>
  <si>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</si>
  <si>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</si>
  <si>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</si>
  <si>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</si>
  <si>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</si>
  <si>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</si>
  <si>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</si>
  <si>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</si>
  <si>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</si>
  <si>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</si>
  <si>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</si>
  <si>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</si>
  <si>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</si>
  <si>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</si>
  <si>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</si>
  <si>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</si>
  <si>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</si>
  <si>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</si>
  <si>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</si>
  <si>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</si>
  <si>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</si>
  <si>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</si>
  <si>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</si>
  <si>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</si>
  <si>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</si>
  <si>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</si>
  <si>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</si>
  <si>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</si>
  <si>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</si>
  <si>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</si>
  <si>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</si>
  <si>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</si>
  <si>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</si>
  <si>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</si>
  <si>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</si>
  <si>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</si>
  <si>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</si>
  <si>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</si>
  <si>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</si>
  <si>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</si>
  <si>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</si>
  <si>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</si>
  <si>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</si>
  <si>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</si>
  <si>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</si>
  <si>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</si>
  <si>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</si>
  <si>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</si>
  <si>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</si>
  <si>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</si>
  <si>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</si>
  <si>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</si>
  <si>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</si>
  <si>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</si>
  <si>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</si>
  <si>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</si>
  <si>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</si>
  <si>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</si>
  <si>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</si>
  <si>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</si>
  <si>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</si>
  <si>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</si>
  <si>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</si>
  <si>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</si>
  <si>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</si>
  <si>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</si>
  <si>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</si>
  <si>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</si>
  <si>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</si>
  <si>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</si>
  <si>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</si>
  <si>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</si>
  <si>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</si>
  <si>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</si>
  <si>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</si>
  <si>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</si>
  <si>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</si>
  <si>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</si>
  <si>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</si>
  <si>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</si>
  <si>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</si>
  <si>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</si>
  <si>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</si>
  <si>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</si>
  <si>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</si>
  <si>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</si>
  <si>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</si>
  <si>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</si>
  <si>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</si>
  <si>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</si>
  <si>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</si>
  <si>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</si>
  <si>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</si>
  <si>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</si>
  <si>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</si>
  <si>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</si>
  <si>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</si>
  <si>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</si>
  <si>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</si>
  <si>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</si>
  <si>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</si>
  <si>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</si>
  <si>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</si>
  <si>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</si>
  <si>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</si>
  <si>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</si>
  <si>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</si>
  <si>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</si>
  <si>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</si>
  <si>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</si>
  <si>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</si>
  <si>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</si>
  <si>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</si>
  <si>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</si>
  <si>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</si>
  <si>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</si>
  <si>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</si>
  <si>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</si>
  <si>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</si>
  <si>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</si>
  <si>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</si>
  <si>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</si>
  <si>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</si>
  <si>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</si>
  <si>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</si>
  <si>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</si>
  <si>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</si>
  <si>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</si>
  <si>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</si>
  <si>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</si>
  <si>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</si>
  <si>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</si>
  <si>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</si>
  <si>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</si>
  <si>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</si>
  <si>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</si>
  <si>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</si>
  <si>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</si>
  <si>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</si>
  <si>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</si>
  <si>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</si>
  <si>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</si>
  <si>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</si>
  <si>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</si>
  <si>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</si>
  <si>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</si>
  <si>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</si>
  <si>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</si>
  <si>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</si>
  <si>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</si>
  <si>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</si>
  <si>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</si>
  <si>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</si>
  <si>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</si>
  <si>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</si>
  <si>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</si>
  <si>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</si>
  <si>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</si>
  <si>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</si>
  <si>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</si>
  <si>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</si>
  <si>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</si>
  <si>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</si>
  <si>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</si>
  <si>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</si>
  <si>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</si>
  <si>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</si>
  <si>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</si>
  <si>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</si>
  <si>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</si>
  <si>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</si>
  <si>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</si>
  <si>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</si>
  <si>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</si>
  <si>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</si>
  <si>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</si>
  <si>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</si>
  <si>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</si>
  <si>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</si>
  <si>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</si>
  <si>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</si>
  <si>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</si>
  <si>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</si>
  <si>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</si>
  <si>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</si>
  <si>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</si>
  <si>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</si>
  <si>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</si>
  <si>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</si>
  <si>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</si>
  <si>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</si>
  <si>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</si>
  <si>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</si>
  <si>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</si>
  <si>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</si>
  <si>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</si>
  <si>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</si>
  <si>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</si>
  <si>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</si>
  <si>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</si>
  <si>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</si>
  <si>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</si>
  <si>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</si>
  <si>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</si>
  <si>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</si>
  <si>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</si>
  <si>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</si>
  <si>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</si>
  <si>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</si>
  <si>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</si>
  <si>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</si>
  <si>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</si>
  <si>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</si>
  <si>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</si>
  <si>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</si>
  <si>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</si>
  <si>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</si>
  <si>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</si>
  <si>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</si>
  <si>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</si>
  <si>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</si>
  <si>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</si>
  <si>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</si>
  <si>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</si>
  <si>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</si>
  <si>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</si>
  <si>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</si>
  <si>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</si>
  <si>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</si>
  <si>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</si>
  <si>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</si>
  <si>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</si>
  <si>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</si>
  <si>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</si>
  <si>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</si>
  <si>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</si>
  <si>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</si>
  <si>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</si>
  <si>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</si>
  <si>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</si>
  <si>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</si>
  <si>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</si>
  <si>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</si>
  <si>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</si>
  <si>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</si>
  <si>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</si>
  <si>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</si>
  <si>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</si>
  <si>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</si>
  <si>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</si>
  <si>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</si>
  <si>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</si>
  <si>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</si>
  <si>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</si>
  <si>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</si>
  <si>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</si>
  <si>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</si>
  <si>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</si>
  <si>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</si>
  <si>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</si>
  <si>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</si>
  <si>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</si>
  <si>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</si>
  <si>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</si>
  <si>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</si>
  <si>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</si>
  <si>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</si>
  <si>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</si>
  <si>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</si>
  <si>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</si>
  <si>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</si>
  <si>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</si>
  <si>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</si>
  <si>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</si>
  <si>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</si>
  <si>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</si>
  <si>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</si>
  <si>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</si>
  <si>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</si>
  <si>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</si>
  <si>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</si>
  <si>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</si>
  <si>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</si>
  <si>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</si>
  <si>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</si>
  <si>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</si>
  <si>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</si>
  <si>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</si>
  <si>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</si>
  <si>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</si>
  <si>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</si>
  <si>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</si>
  <si>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</si>
  <si>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</si>
  <si>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</si>
  <si>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</si>
  <si>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</si>
  <si>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</si>
  <si>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</si>
  <si>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</si>
  <si>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</si>
  <si>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</si>
  <si>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</si>
  <si>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</si>
  <si>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</si>
  <si>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</si>
  <si>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</si>
  <si>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</si>
  <si>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</si>
  <si>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</si>
  <si>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</si>
  <si>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</si>
  <si>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</si>
  <si>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</si>
  <si>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</si>
  <si>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</si>
  <si>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</si>
  <si>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</si>
  <si>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</si>
  <si>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</si>
  <si>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</si>
  <si>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</si>
  <si>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</si>
  <si>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</si>
  <si>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</si>
  <si>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</si>
  <si>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</si>
  <si>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</si>
  <si>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</si>
  <si>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</si>
  <si>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</si>
  <si>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</si>
  <si>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</si>
  <si>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</si>
  <si>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</si>
  <si>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</si>
  <si>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</si>
  <si>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</si>
  <si>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</si>
  <si>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</si>
  <si>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</si>
  <si>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</si>
  <si>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</si>
  <si>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</si>
  <si>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</si>
  <si>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</si>
  <si>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</si>
  <si>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</si>
  <si>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</si>
  <si>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</si>
  <si>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</si>
  <si>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</si>
  <si>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</si>
  <si>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</si>
  <si>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</si>
  <si>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</si>
  <si>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</si>
  <si>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</si>
  <si>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</si>
  <si>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</si>
  <si>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</si>
  <si>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</si>
  <si>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</si>
  <si>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</si>
  <si>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</si>
  <si>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</si>
  <si>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</si>
  <si>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</si>
  <si>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</si>
  <si>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</si>
  <si>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</si>
  <si>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</si>
  <si>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</si>
  <si>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</si>
  <si>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</si>
  <si>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</si>
  <si>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</si>
  <si>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</si>
  <si>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</si>
  <si>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</si>
  <si>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</si>
  <si>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</si>
  <si>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</si>
  <si>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</si>
  <si>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</si>
  <si>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</si>
  <si>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</si>
  <si>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</si>
  <si>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</si>
  <si>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</si>
  <si>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</si>
  <si>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</si>
  <si>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</si>
  <si>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</si>
  <si>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</si>
  <si>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</si>
  <si>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</si>
  <si>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</si>
  <si>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</si>
  <si>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</si>
  <si>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</si>
  <si>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</si>
  <si>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</si>
  <si>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</si>
  <si>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</si>
  <si>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</si>
  <si>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</si>
  <si>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</si>
  <si>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</si>
  <si>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</si>
  <si>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</si>
  <si>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</si>
  <si>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</si>
  <si>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</si>
  <si>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</si>
  <si>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</si>
  <si>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</si>
  <si>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</si>
  <si>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</si>
  <si>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</si>
  <si>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</si>
  <si>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</si>
  <si>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</si>
  <si>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</si>
  <si>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</si>
  <si>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</si>
  <si>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</si>
  <si>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</si>
  <si>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</si>
  <si>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</si>
  <si>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</si>
  <si>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</si>
  <si>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</si>
  <si>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</si>
  <si>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</si>
  <si>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</si>
  <si>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</si>
  <si>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</si>
  <si>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</si>
  <si>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</si>
  <si>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</si>
  <si>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</si>
  <si>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</si>
  <si>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</si>
  <si>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</si>
  <si>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</si>
  <si>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</si>
  <si>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</si>
  <si>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</si>
  <si>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</si>
  <si>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</si>
  <si>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</si>
  <si>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</si>
  <si>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</si>
  <si>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</si>
  <si>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</si>
  <si>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</si>
  <si>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</si>
  <si>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</si>
  <si>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</si>
  <si>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</si>
  <si>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</si>
  <si>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</si>
  <si>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</si>
  <si>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</si>
  <si>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</si>
  <si>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</si>
  <si>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</si>
  <si>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</si>
  <si>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</si>
  <si>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</si>
  <si>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</si>
  <si>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</si>
  <si>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</si>
  <si>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</si>
  <si>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</si>
  <si>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</si>
  <si>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</si>
  <si>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</si>
  <si>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</si>
  <si>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</si>
  <si>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</si>
  <si>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</si>
  <si>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</si>
  <si>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</si>
  <si>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</si>
  <si>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</si>
  <si>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</si>
  <si>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</si>
  <si>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</si>
  <si>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</si>
  <si>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</si>
  <si>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</si>
  <si>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</si>
  <si>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</si>
  <si>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</si>
  <si>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</si>
  <si>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</si>
  <si>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</si>
  <si>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</si>
  <si>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</si>
  <si>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</si>
  <si>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</si>
  <si>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</si>
  <si>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</si>
  <si>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</si>
  <si>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</si>
  <si>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</si>
  <si>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</si>
  <si>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</si>
  <si>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</si>
  <si>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</si>
  <si>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</si>
  <si>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</si>
  <si>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</si>
  <si>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</si>
  <si>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</si>
  <si>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</si>
  <si>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</si>
  <si>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</si>
  <si>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</si>
  <si>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</si>
  <si>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</si>
  <si>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</si>
  <si>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</si>
  <si>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</si>
  <si>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</si>
  <si>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</si>
  <si>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</si>
  <si>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</si>
  <si>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</si>
  <si>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</si>
  <si>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</si>
  <si>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</si>
  <si>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</si>
  <si>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</si>
  <si>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</si>
  <si>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</si>
  <si>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</si>
  <si>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</si>
  <si>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</si>
  <si>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</si>
  <si>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</si>
  <si>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</si>
  <si>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</si>
  <si>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</si>
  <si>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</si>
  <si>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</si>
  <si>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</si>
  <si>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</si>
  <si>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</si>
  <si>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</si>
  <si>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</si>
  <si>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</si>
  <si>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</si>
  <si>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</si>
  <si>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</si>
  <si>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</si>
  <si>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</si>
  <si>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</si>
  <si>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</si>
  <si>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</si>
  <si>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</si>
  <si>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</si>
  <si>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</si>
  <si>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</si>
  <si>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</si>
  <si>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</si>
  <si>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</si>
  <si>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</si>
  <si>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</si>
  <si>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</si>
  <si>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</si>
  <si>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</si>
  <si>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</si>
  <si>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</si>
  <si>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</si>
  <si>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</si>
  <si>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</si>
  <si>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</si>
  <si>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</si>
  <si>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</si>
  <si>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</si>
  <si>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</si>
  <si>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</si>
  <si>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</si>
  <si>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</si>
  <si>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</si>
  <si>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</si>
  <si>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</si>
  <si>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</si>
  <si>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</si>
  <si>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</si>
  <si>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</si>
  <si>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</si>
  <si>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</si>
  <si>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</si>
  <si>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</si>
  <si>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</si>
  <si>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</si>
  <si>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</si>
  <si>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</si>
  <si>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</si>
  <si>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</si>
  <si>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</si>
  <si>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</si>
  <si>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</si>
  <si>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</si>
  <si>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</si>
  <si>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</si>
  <si>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</si>
  <si>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</si>
  <si>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</si>
  <si>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</si>
  <si>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</si>
  <si>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</si>
  <si>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</si>
  <si>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</si>
  <si>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</si>
  <si>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</si>
  <si>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</si>
  <si>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</si>
  <si>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</si>
  <si>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</si>
  <si>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</si>
  <si>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</si>
  <si>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</si>
  <si>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</si>
  <si>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</si>
  <si>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</si>
  <si>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</si>
  <si>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</si>
  <si>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</si>
  <si>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</si>
  <si>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</si>
  <si>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</si>
  <si>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</si>
  <si>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</si>
  <si>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</si>
  <si>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</si>
  <si>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</si>
  <si>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</si>
  <si>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</si>
  <si>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</si>
  <si>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</si>
  <si>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</si>
  <si>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</si>
  <si>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</si>
  <si>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</si>
  <si>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</si>
  <si>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</si>
  <si>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</si>
  <si>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</si>
  <si>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</si>
  <si>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</si>
  <si>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</si>
  <si>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</si>
  <si>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</si>
  <si>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</si>
  <si>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</si>
  <si>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</si>
  <si>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</si>
  <si>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</si>
  <si>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</si>
  <si>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</si>
  <si>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</si>
  <si>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</si>
  <si>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</si>
  <si>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</si>
  <si>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</si>
  <si>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</si>
  <si>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</si>
  <si>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</si>
  <si>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</si>
  <si>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</si>
  <si>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</si>
  <si>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</si>
  <si>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</si>
  <si>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</si>
  <si>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</si>
  <si>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</si>
  <si>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</si>
  <si>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</si>
  <si>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</si>
  <si>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</si>
  <si>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</si>
  <si>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</si>
  <si>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</si>
  <si>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</si>
  <si>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</si>
  <si>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</si>
  <si>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</si>
  <si>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</si>
  <si>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</si>
  <si>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</si>
  <si>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</si>
  <si>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</si>
  <si>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</si>
  <si>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</si>
  <si>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</si>
  <si>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</si>
  <si>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</si>
  <si>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</si>
  <si>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</si>
  <si>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</si>
  <si>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</si>
  <si>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</si>
  <si>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</si>
  <si>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</si>
  <si>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</si>
  <si>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</si>
  <si>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</si>
  <si>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</si>
  <si>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</si>
  <si>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</si>
  <si>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</si>
  <si>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</si>
  <si>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</si>
  <si>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</si>
  <si>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</si>
  <si>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</si>
  <si>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</si>
  <si>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</si>
  <si>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</si>
  <si>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</si>
  <si>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</si>
  <si>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</si>
  <si>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</si>
  <si>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</si>
  <si>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</si>
  <si>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</si>
  <si>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</si>
  <si>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</si>
  <si>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</si>
  <si>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</si>
  <si>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</si>
  <si>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</si>
  <si>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</si>
  <si>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</si>
  <si>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</si>
  <si>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</si>
  <si>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</si>
  <si>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</si>
  <si>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</si>
  <si>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</si>
  <si>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</si>
  <si>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</si>
  <si>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</si>
  <si>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</si>
  <si>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</si>
  <si>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</si>
  <si>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</si>
  <si>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</si>
  <si>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</si>
  <si>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</si>
  <si>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</si>
  <si>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</si>
  <si>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</si>
  <si>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</si>
  <si>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</si>
  <si>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</si>
  <si>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</si>
  <si>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</si>
  <si>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</si>
  <si>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</si>
  <si>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</si>
  <si>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</si>
  <si>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</si>
  <si>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</si>
  <si>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</si>
  <si>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</si>
  <si>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</si>
  <si>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</si>
  <si>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</si>
  <si>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</si>
  <si>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</si>
  <si>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</si>
  <si>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</si>
  <si>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</si>
  <si>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</si>
  <si>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</si>
  <si>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</si>
  <si>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</si>
  <si>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</si>
  <si>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</si>
  <si>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</si>
  <si>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</si>
  <si>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</si>
  <si>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</si>
  <si>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</si>
  <si>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</si>
  <si>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</si>
  <si>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</si>
  <si>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</si>
  <si>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</si>
  <si>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</si>
  <si>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</si>
  <si>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</si>
  <si>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</si>
  <si>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</si>
  <si>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</si>
  <si>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</si>
  <si>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</si>
  <si>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</si>
  <si>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</si>
  <si>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</si>
  <si>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</si>
  <si>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</si>
  <si>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</si>
  <si>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</si>
  <si>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</si>
  <si>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</si>
  <si>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</si>
  <si>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</si>
  <si>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</si>
  <si>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</si>
  <si>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</si>
  <si>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</si>
  <si>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</si>
  <si>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</si>
  <si>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</si>
  <si>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</si>
  <si>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</si>
  <si>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</si>
  <si>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</si>
  <si>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</si>
  <si>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</si>
  <si>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</si>
  <si>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</si>
  <si>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</si>
  <si>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</si>
  <si>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</si>
  <si>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</si>
  <si>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</si>
  <si>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</si>
  <si>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</si>
  <si>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</si>
  <si>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</si>
  <si>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</si>
  <si>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</si>
  <si>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</si>
  <si>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</si>
  <si>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</si>
  <si>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</si>
  <si>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</si>
  <si>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</si>
  <si>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</si>
  <si>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</si>
  <si>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</si>
  <si>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</si>
  <si>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</si>
  <si>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</si>
  <si>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</si>
  <si>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</si>
  <si>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</si>
  <si>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</si>
  <si>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</si>
  <si>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</si>
  <si>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</si>
  <si>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</si>
  <si>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</si>
  <si>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</si>
  <si>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</si>
  <si>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</si>
  <si>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</si>
  <si>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</si>
  <si>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</si>
  <si>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</si>
  <si>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</si>
  <si>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</si>
  <si>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</si>
  <si>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</si>
  <si>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</si>
  <si>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</si>
  <si>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</si>
  <si>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</si>
  <si>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</si>
  <si>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</si>
  <si>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</si>
  <si>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</si>
  <si>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</si>
  <si>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</si>
  <si>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</si>
  <si>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</si>
  <si>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</si>
  <si>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</si>
  <si>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</si>
  <si>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</si>
  <si>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</si>
  <si>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</si>
  <si>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</si>
  <si>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</si>
  <si>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</si>
  <si>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</si>
  <si>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</si>
  <si>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</si>
  <si>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</si>
  <si>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</si>
  <si>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</si>
  <si>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</si>
  <si>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</si>
  <si>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</si>
  <si>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</si>
  <si>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</si>
  <si>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</si>
  <si>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</si>
  <si>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</si>
  <si>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</si>
  <si>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</si>
  <si>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</si>
  <si>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</si>
  <si>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</si>
  <si>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</si>
  <si>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</si>
  <si>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</si>
  <si>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</si>
  <si>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</si>
  <si>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</si>
  <si>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</si>
  <si>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</si>
  <si>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</si>
  <si>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</si>
  <si>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</si>
  <si>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</si>
  <si>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</si>
  <si>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</si>
  <si>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</si>
  <si>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</si>
  <si>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</si>
  <si>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</si>
  <si>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</si>
  <si>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</si>
  <si>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</si>
  <si>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</si>
  <si>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</si>
  <si>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</si>
  <si>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</si>
  <si>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</si>
  <si>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</si>
  <si>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</si>
  <si>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</si>
  <si>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</si>
  <si>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</si>
  <si>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</si>
  <si>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</si>
  <si>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</si>
  <si>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</si>
  <si>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</si>
  <si>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</si>
  <si>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</si>
  <si>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</si>
  <si>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</si>
  <si>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</si>
  <si>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</si>
  <si>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</si>
  <si>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</si>
  <si>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</si>
  <si>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</si>
  <si>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</si>
  <si>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</si>
  <si>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</si>
  <si>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</si>
  <si>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</si>
  <si>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</si>
  <si>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</si>
  <si>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</si>
  <si>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</si>
  <si>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</si>
  <si>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</si>
  <si>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</si>
  <si>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</si>
  <si>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</si>
  <si>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</si>
  <si>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</si>
  <si>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</si>
  <si>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</si>
  <si>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</si>
  <si>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</si>
  <si>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</si>
  <si>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</si>
  <si>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</si>
  <si>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</si>
  <si>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</si>
  <si>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</si>
  <si>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</si>
  <si>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</si>
  <si>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</si>
  <si>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</si>
  <si>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</si>
  <si>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</si>
  <si>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</si>
  <si>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</si>
  <si>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</si>
  <si>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</si>
  <si>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</si>
  <si>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</si>
  <si>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</si>
  <si>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</si>
  <si>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</si>
  <si>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</si>
  <si>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</si>
  <si>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</si>
  <si>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</si>
  <si>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</si>
  <si>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</si>
  <si>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</si>
  <si>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</si>
  <si>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</si>
  <si>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</si>
  <si>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</si>
  <si>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</si>
  <si>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</si>
  <si>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</si>
  <si>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</si>
  <si>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</si>
  <si>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</si>
  <si>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</si>
  <si>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</si>
  <si>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</si>
  <si>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</si>
  <si>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</si>
  <si>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</si>
  <si>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</si>
  <si>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</si>
  <si>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</si>
  <si>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</si>
  <si>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</si>
  <si>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</si>
  <si>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</si>
  <si>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</si>
  <si>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</si>
  <si>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</si>
  <si>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</si>
  <si>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</si>
  <si>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</si>
  <si>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</si>
  <si>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</si>
  <si>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</si>
  <si>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</si>
  <si>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</si>
  <si>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</si>
  <si>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</si>
  <si>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</si>
  <si>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</si>
  <si>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</si>
  <si>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</si>
  <si>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</si>
  <si>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</si>
  <si>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</si>
  <si>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</si>
  <si>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</si>
  <si>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</si>
  <si>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</si>
  <si>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</si>
  <si>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</si>
  <si>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</si>
  <si>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</si>
  <si>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</si>
  <si>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</si>
  <si>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</si>
  <si>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</si>
  <si>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</si>
  <si>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</si>
  <si>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</si>
  <si>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</si>
  <si>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</si>
  <si>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</si>
  <si>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</si>
  <si>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</si>
  <si>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</si>
  <si>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</si>
  <si>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</si>
  <si>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</si>
  <si>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</si>
  <si>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</si>
  <si>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</si>
  <si>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</si>
  <si>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</si>
  <si>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</si>
  <si>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</si>
  <si>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</si>
  <si>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</si>
  <si>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</si>
  <si>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</si>
  <si>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</si>
  <si>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</si>
  <si>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</si>
  <si>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</si>
  <si>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</si>
  <si>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</si>
  <si>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</si>
  <si>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</si>
  <si>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</si>
  <si>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</si>
  <si>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</si>
  <si>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</si>
  <si>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</si>
  <si>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</si>
  <si>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</si>
  <si>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</si>
  <si>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</si>
  <si>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</si>
  <si>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</si>
  <si>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</si>
  <si>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</si>
  <si>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</si>
  <si>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</si>
  <si>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</si>
  <si>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</si>
  <si>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</si>
  <si>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</si>
  <si>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</si>
  <si>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</si>
  <si>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</si>
  <si>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</si>
  <si>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</si>
  <si>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</si>
  <si>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</si>
  <si>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</si>
  <si>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</si>
  <si>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</si>
  <si>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</si>
  <si>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</si>
  <si>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</si>
  <si>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</si>
  <si>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</si>
  <si>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</si>
  <si>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</si>
  <si>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</si>
  <si>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</si>
  <si>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</si>
  <si>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</si>
  <si>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</si>
  <si>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</si>
  <si>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</si>
  <si>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</si>
  <si>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</si>
  <si>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</si>
  <si>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</si>
  <si>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</si>
  <si>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</si>
  <si>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</si>
  <si>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</si>
  <si>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</si>
  <si>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</si>
  <si>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</si>
  <si>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</si>
  <si>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</si>
  <si>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</si>
  <si>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</si>
  <si>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</si>
  <si>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</si>
  <si>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</si>
  <si>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</si>
  <si>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</si>
  <si>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</si>
  <si>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</si>
  <si>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</si>
  <si>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</si>
  <si>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</si>
  <si>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</si>
  <si>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</si>
  <si>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</si>
  <si>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</si>
  <si>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</si>
  <si>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</si>
  <si>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</si>
  <si>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</si>
  <si>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</si>
  <si>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</si>
  <si>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</si>
  <si>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</si>
  <si>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</si>
  <si>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</si>
  <si>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</si>
  <si>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</si>
  <si>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</si>
  <si>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</si>
  <si>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</si>
  <si>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</si>
  <si>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</si>
  <si>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</si>
  <si>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</si>
  <si>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</si>
  <si>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</si>
  <si>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</si>
  <si>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</si>
  <si>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</si>
  <si>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</si>
  <si>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</si>
  <si>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</si>
  <si>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</si>
  <si>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</si>
  <si>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</si>
  <si>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</si>
  <si>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</si>
  <si>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</si>
  <si>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</si>
  <si>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</si>
  <si>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</si>
  <si>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</si>
  <si>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</si>
  <si>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</si>
  <si>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</si>
  <si>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</si>
  <si>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</si>
  <si>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</si>
  <si>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</si>
  <si>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</si>
  <si>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</si>
  <si>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</si>
  <si>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</si>
  <si>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</si>
  <si>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</si>
  <si>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</si>
  <si>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</si>
  <si>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</si>
  <si>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</si>
  <si>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</si>
  <si>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</si>
  <si>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</si>
  <si>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</si>
  <si>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</si>
  <si>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</si>
  <si>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</si>
  <si>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</si>
  <si>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</si>
  <si>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</si>
  <si>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</si>
  <si>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</si>
  <si>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</si>
  <si>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</si>
  <si>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</si>
  <si>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</si>
  <si>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</si>
  <si>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</si>
  <si>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</si>
  <si>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</si>
  <si>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</si>
  <si>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</si>
  <si>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</si>
  <si>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</si>
  <si>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</si>
  <si>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</si>
  <si>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</si>
  <si>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</si>
  <si>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</si>
  <si>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</si>
  <si>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</si>
  <si>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</si>
  <si>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</si>
  <si>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</si>
  <si>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</si>
  <si>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</si>
  <si>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</si>
  <si>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</si>
  <si>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</si>
  <si>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</si>
  <si>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</si>
  <si>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</si>
  <si>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</si>
  <si>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</si>
  <si>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</si>
  <si>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</si>
  <si>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</si>
  <si>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</si>
  <si>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</si>
  <si>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</si>
  <si>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</si>
  <si>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</si>
  <si>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</si>
  <si>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</si>
  <si>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</si>
  <si>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</si>
  <si>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</si>
  <si>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</si>
  <si>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</si>
  <si>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</si>
  <si>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</si>
  <si>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</si>
  <si>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</si>
  <si>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</si>
  <si>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</si>
  <si>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</si>
  <si>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</si>
  <si>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</si>
  <si>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</si>
  <si>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</si>
  <si>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</si>
  <si>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</si>
  <si>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</si>
  <si>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</si>
  <si>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</si>
  <si>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</si>
  <si>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</si>
  <si>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</si>
  <si>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</si>
  <si>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</si>
  <si>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</si>
  <si>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</si>
  <si>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</si>
  <si>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</si>
  <si>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</si>
  <si>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</si>
  <si>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</si>
  <si>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</si>
  <si>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</si>
  <si>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</si>
  <si>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</si>
  <si>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</si>
  <si>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</si>
  <si>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</si>
  <si>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</si>
  <si>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</si>
  <si>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</si>
  <si>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</si>
  <si>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</si>
  <si>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</si>
  <si>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</si>
  <si>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</si>
  <si>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</si>
  <si>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</si>
  <si>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</si>
  <si>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</si>
  <si>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</si>
  <si>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</si>
  <si>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</si>
  <si>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</si>
  <si>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</si>
  <si>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</si>
  <si>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</si>
  <si>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</si>
  <si>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</si>
  <si>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</si>
  <si>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</si>
  <si>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</si>
  <si>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</si>
  <si>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</si>
  <si>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</si>
  <si>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</si>
  <si>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</si>
  <si>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</si>
  <si>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</si>
  <si>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</si>
  <si>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</si>
  <si>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</si>
  <si>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</si>
  <si>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</si>
  <si>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</si>
  <si>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</si>
  <si>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</si>
  <si>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</si>
  <si>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</si>
  <si>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</si>
  <si>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</si>
  <si>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</si>
  <si>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</si>
  <si>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</si>
  <si>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</si>
  <si>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</si>
  <si>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</si>
  <si>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</si>
  <si>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</si>
  <si>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</si>
  <si>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</si>
  <si>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</si>
  <si>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</si>
  <si>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</si>
  <si>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</si>
  <si>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</si>
  <si>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</si>
  <si>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</si>
  <si>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</si>
  <si>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</si>
  <si>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</si>
  <si>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</si>
  <si>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</si>
  <si>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</si>
  <si>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</si>
  <si>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</si>
  <si>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</si>
  <si>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</si>
  <si>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</si>
  <si>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</si>
  <si>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</si>
  <si>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</si>
  <si>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</si>
  <si>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</si>
  <si>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</si>
  <si>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</si>
  <si>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</si>
  <si>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</si>
  <si>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</si>
  <si>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</si>
  <si>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</si>
  <si>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</si>
  <si>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</si>
  <si>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</si>
  <si>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</si>
  <si>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</si>
  <si>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</si>
  <si>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</si>
  <si>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</si>
  <si>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</si>
  <si>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</si>
  <si>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</si>
  <si>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</si>
  <si>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</si>
  <si>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</si>
  <si>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</si>
  <si>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</si>
  <si>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</si>
  <si>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</si>
  <si>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</si>
  <si>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</si>
  <si>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</si>
  <si>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</si>
  <si>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</si>
  <si>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</si>
  <si>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</si>
  <si>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</si>
  <si>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</si>
  <si>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</si>
  <si>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</si>
  <si>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</si>
  <si>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</si>
  <si>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</si>
  <si>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</si>
  <si>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</si>
  <si>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</si>
  <si>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</si>
  <si>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</si>
  <si>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</si>
  <si>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</si>
  <si>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</si>
  <si>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</si>
  <si>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</si>
  <si>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</si>
  <si>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</si>
  <si>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</si>
  <si>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</si>
  <si>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</si>
  <si>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</si>
  <si>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</si>
  <si>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</si>
  <si>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</si>
  <si>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</si>
  <si>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</si>
  <si>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</si>
  <si>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</si>
  <si>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</si>
  <si>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</si>
  <si>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</si>
  <si>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</si>
  <si>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</si>
  <si>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</si>
  <si>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</si>
  <si>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</si>
  <si>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</si>
  <si>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</si>
  <si>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</si>
  <si>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</si>
  <si>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</si>
  <si>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</si>
  <si>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</si>
  <si>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</si>
  <si>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</si>
  <si>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</si>
  <si>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</si>
  <si>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</si>
  <si>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</si>
  <si>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</si>
  <si>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</si>
  <si>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</si>
  <si>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</si>
  <si>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</si>
  <si>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</si>
  <si>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</si>
  <si>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</si>
  <si>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</si>
  <si>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</si>
  <si>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</si>
  <si>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</si>
  <si>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</si>
  <si>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</si>
  <si>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</si>
  <si>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</si>
  <si>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</si>
  <si>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</si>
  <si>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</si>
  <si>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</si>
  <si>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</si>
  <si>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</si>
  <si>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</si>
  <si>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</si>
  <si>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</si>
  <si>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</si>
  <si>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</si>
  <si>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</si>
  <si>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</si>
  <si>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</si>
  <si>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</si>
  <si>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</si>
  <si>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</si>
  <si>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</si>
  <si>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</si>
  <si>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</si>
  <si>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</si>
  <si>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</si>
  <si>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</si>
  <si>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</si>
  <si>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</si>
  <si>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</si>
  <si>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</si>
  <si>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</si>
  <si>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</si>
  <si>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</si>
  <si>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</si>
  <si>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</si>
  <si>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</si>
  <si>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</si>
  <si>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</si>
  <si>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</si>
  <si>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</si>
  <si>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</si>
  <si>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</si>
  <si>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</si>
  <si>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</si>
  <si>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</si>
  <si>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</si>
  <si>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</si>
  <si>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</si>
  <si>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</si>
  <si>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</si>
  <si>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</si>
  <si>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</si>
  <si>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</si>
  <si>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</si>
  <si>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</si>
  <si>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</si>
  <si>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</si>
  <si>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</si>
  <si>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</si>
  <si>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</si>
  <si>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</si>
  <si>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</si>
  <si>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</si>
  <si>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</si>
  <si>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</si>
  <si>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</si>
  <si>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</si>
  <si>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</si>
  <si>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</si>
  <si>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</si>
  <si>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</si>
  <si>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</si>
  <si>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</si>
  <si>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</si>
  <si>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</si>
  <si>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</si>
  <si>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</si>
  <si>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</si>
  <si>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</si>
  <si>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</si>
  <si>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</si>
  <si>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</si>
  <si>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</si>
  <si>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</si>
  <si>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</si>
  <si>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</si>
  <si>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</si>
  <si>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</si>
  <si>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</si>
  <si>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</si>
  <si>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</si>
  <si>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</si>
  <si>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</si>
  <si>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</si>
  <si>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</si>
  <si>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</si>
  <si>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</si>
  <si>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</si>
  <si>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</si>
  <si>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</si>
  <si>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</si>
  <si>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</si>
  <si>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</si>
  <si>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</si>
  <si>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</si>
  <si>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</si>
  <si>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</si>
  <si>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</si>
  <si>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</si>
  <si>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</si>
  <si>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</si>
  <si>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</si>
  <si>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</si>
  <si>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</si>
  <si>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</si>
  <si>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</si>
  <si>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</si>
  <si>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</si>
  <si>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</si>
  <si>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</si>
  <si>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</si>
  <si>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</si>
  <si>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</si>
  <si>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</si>
  <si>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</si>
  <si>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</si>
  <si>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</si>
  <si>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</si>
  <si>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</si>
  <si>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</si>
  <si>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</si>
  <si>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</si>
  <si>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</si>
  <si>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</si>
  <si>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</si>
  <si>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</si>
  <si>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</si>
  <si>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</si>
  <si>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</si>
  <si>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</si>
  <si>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</si>
  <si>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</si>
  <si>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</si>
  <si>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</si>
  <si>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</si>
  <si>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</si>
  <si>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</si>
  <si>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</si>
  <si>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</si>
  <si>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</si>
  <si>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</si>
  <si>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</si>
  <si>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</si>
  <si>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</si>
  <si>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</si>
  <si>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</si>
  <si>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</si>
  <si>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</si>
  <si>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</si>
  <si>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</si>
  <si>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</si>
  <si>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</si>
  <si>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</si>
  <si>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</si>
  <si>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</si>
  <si>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</si>
  <si>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</si>
  <si>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</si>
  <si>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</si>
  <si>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</si>
  <si>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</si>
  <si>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</si>
  <si>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</si>
  <si>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</si>
  <si>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</si>
  <si>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</si>
  <si>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</si>
  <si>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</si>
  <si>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</si>
  <si>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</si>
  <si>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</si>
  <si>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</si>
  <si>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</si>
  <si>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</si>
  <si>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</si>
  <si>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</si>
  <si>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</si>
  <si>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</si>
  <si>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</si>
  <si>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</si>
  <si>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</si>
  <si>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</si>
  <si>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</si>
  <si>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</si>
  <si>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</si>
  <si>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</si>
  <si>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</si>
  <si>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</si>
  <si>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</si>
  <si>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</si>
  <si>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</si>
  <si>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</si>
  <si>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</si>
  <si>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</si>
  <si>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</si>
  <si>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</si>
  <si>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</si>
  <si>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</si>
  <si>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</si>
  <si>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</si>
  <si>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</si>
  <si>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</si>
  <si>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</si>
  <si>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</si>
  <si>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</si>
  <si>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</si>
  <si>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</si>
  <si>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</si>
  <si>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</si>
  <si>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</si>
  <si>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</si>
  <si>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</si>
  <si>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</si>
  <si>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</si>
  <si>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</si>
  <si>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</si>
  <si>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</si>
  <si>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</si>
  <si>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</si>
  <si>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</si>
  <si>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</si>
  <si>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</si>
  <si>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</si>
  <si>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</si>
  <si>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</si>
  <si>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</si>
  <si>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</si>
  <si>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</si>
  <si>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</si>
  <si>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</si>
  <si>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</si>
  <si>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</si>
  <si>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</si>
  <si>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</si>
  <si>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</si>
  <si>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</si>
  <si>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</si>
  <si>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</si>
  <si>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</si>
  <si>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</si>
  <si>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</si>
  <si>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</si>
  <si>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</si>
  <si>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</si>
  <si>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</si>
  <si>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</si>
  <si>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</si>
  <si>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</si>
  <si>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</si>
  <si>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</si>
  <si>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</si>
  <si>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</si>
  <si>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</si>
  <si>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</si>
  <si>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</si>
  <si>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</si>
  <si>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</si>
  <si>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</si>
  <si>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</si>
  <si>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</si>
  <si>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</si>
  <si>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</si>
  <si>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</si>
  <si>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</si>
  <si>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</si>
  <si>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</si>
  <si>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</si>
  <si>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</si>
  <si>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</si>
  <si>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</si>
  <si>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</si>
  <si>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</si>
  <si>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</si>
  <si>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</si>
  <si>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</si>
  <si>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</si>
  <si>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</si>
  <si>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</si>
  <si>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</si>
  <si>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</si>
  <si>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</si>
  <si>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</si>
  <si>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</si>
  <si>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</si>
  <si>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</si>
  <si>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</si>
  <si>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</si>
  <si>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</si>
  <si>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</si>
  <si>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</si>
  <si>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</si>
  <si>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</si>
  <si>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</si>
  <si>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</si>
  <si>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</si>
  <si>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</si>
  <si>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</si>
  <si>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</si>
  <si>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</si>
  <si>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</si>
  <si>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</si>
  <si>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</si>
  <si>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</si>
  <si>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</si>
  <si>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</si>
  <si>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</si>
  <si>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</si>
  <si>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</si>
  <si>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</si>
  <si>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</si>
  <si>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</si>
  <si>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</si>
  <si>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</si>
  <si>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</si>
  <si>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</si>
  <si>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</si>
  <si>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</si>
  <si>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</si>
  <si>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</si>
  <si>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</si>
  <si>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</si>
  <si>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</si>
  <si>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</si>
  <si>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</si>
  <si>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</si>
  <si>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</si>
  <si>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</si>
  <si>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</si>
  <si>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</si>
  <si>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</si>
  <si>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</si>
  <si>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</si>
  <si>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</si>
  <si>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</si>
  <si>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</si>
  <si>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</si>
  <si>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</si>
  <si>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</si>
  <si>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</si>
  <si>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</si>
  <si>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</si>
  <si>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</si>
  <si>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</si>
  <si>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</si>
  <si>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</si>
  <si>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</si>
  <si>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</si>
  <si>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</si>
  <si>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</si>
  <si>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</si>
  <si>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</si>
  <si>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</si>
  <si>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</si>
  <si>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</si>
  <si>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</si>
  <si>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</si>
  <si>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</si>
  <si>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</si>
  <si>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</si>
  <si>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</si>
  <si>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</si>
  <si>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</si>
  <si>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</si>
  <si>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</si>
  <si>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</si>
  <si>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</si>
  <si>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</si>
  <si>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</si>
  <si>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</si>
  <si>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</si>
  <si>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</si>
  <si>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</si>
  <si>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</si>
  <si>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</si>
  <si>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</si>
  <si>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</si>
  <si>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</si>
  <si>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</si>
  <si>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</si>
  <si>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</si>
  <si>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</si>
  <si>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</si>
  <si>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</si>
  <si>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</si>
  <si>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</si>
  <si>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</si>
  <si>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</si>
  <si>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</si>
  <si>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</si>
  <si>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</si>
  <si>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</si>
  <si>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</si>
  <si>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</si>
  <si>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</si>
  <si>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</si>
  <si>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</si>
  <si>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</si>
  <si>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</si>
  <si>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</si>
  <si>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</si>
  <si>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</si>
  <si>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</si>
  <si>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</si>
  <si>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</si>
  <si>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</si>
  <si>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</si>
  <si>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</si>
  <si>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</si>
  <si>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</si>
  <si>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</si>
  <si>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</si>
  <si>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</si>
  <si>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</si>
  <si>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</si>
  <si>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</si>
  <si>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</si>
  <si>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</si>
  <si>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</si>
  <si>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</si>
  <si>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</si>
  <si>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</si>
  <si>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</si>
  <si>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</si>
  <si>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</si>
  <si>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</si>
  <si>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</si>
  <si>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</si>
  <si>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</si>
  <si>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</si>
  <si>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</si>
  <si>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</si>
  <si>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</si>
  <si>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</si>
  <si>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</si>
  <si>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</si>
  <si>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</si>
  <si>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</si>
  <si>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</si>
  <si>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</si>
  <si>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</si>
  <si>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</si>
  <si>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</si>
  <si>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</si>
  <si>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</si>
  <si>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</si>
  <si>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</si>
  <si>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</si>
  <si>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</si>
  <si>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</si>
  <si>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</si>
  <si>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</si>
  <si>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</si>
  <si>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</si>
  <si>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</si>
  <si>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</si>
  <si>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</si>
  <si>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</si>
  <si>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</si>
  <si>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</si>
  <si>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</si>
  <si>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</si>
  <si>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</si>
  <si>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</si>
  <si>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</si>
  <si>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</si>
  <si>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</si>
  <si>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</si>
  <si>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</si>
  <si>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</si>
  <si>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</si>
  <si>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</si>
  <si>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</si>
  <si>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</si>
  <si>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</si>
  <si>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</si>
  <si>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</si>
  <si>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</si>
  <si>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</si>
  <si>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</si>
  <si>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</si>
  <si>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</si>
  <si>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</si>
  <si>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</si>
  <si>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</si>
  <si>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</si>
  <si>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</si>
  <si>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</si>
  <si>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</si>
  <si>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</si>
  <si>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</si>
  <si>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</si>
  <si>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</si>
  <si>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</si>
  <si>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</si>
  <si>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</si>
  <si>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</si>
  <si>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</si>
  <si>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</si>
  <si>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</si>
  <si>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</si>
  <si>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</si>
  <si>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</si>
  <si>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</si>
  <si>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</si>
  <si>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</si>
  <si>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</si>
  <si>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</si>
  <si>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</si>
  <si>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</si>
  <si>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</si>
  <si>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</si>
  <si>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</si>
  <si>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</si>
  <si>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</si>
  <si>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</si>
  <si>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</si>
  <si>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</si>
  <si>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</si>
  <si>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</si>
  <si>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</si>
  <si>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</si>
  <si>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</si>
  <si>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</si>
  <si>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</si>
  <si>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</si>
  <si>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</si>
  <si>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</si>
  <si>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</si>
  <si>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</si>
  <si>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</si>
  <si>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</si>
  <si>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</si>
  <si>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</si>
  <si>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</si>
  <si>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</si>
  <si>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</si>
  <si>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</si>
  <si>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</si>
  <si>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</si>
  <si>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</si>
  <si>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</si>
  <si>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</si>
  <si>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</si>
  <si>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</si>
  <si>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</si>
  <si>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</si>
  <si>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</si>
  <si>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</si>
  <si>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</si>
  <si>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</si>
  <si>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</si>
  <si>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</si>
  <si>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</si>
  <si>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</si>
  <si>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</si>
  <si>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</si>
  <si>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</si>
  <si>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</si>
  <si>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</si>
  <si>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</si>
  <si>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</si>
  <si>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</si>
  <si>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</si>
  <si>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</si>
  <si>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</si>
  <si>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</si>
  <si>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</si>
  <si>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</si>
  <si>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</si>
  <si>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</si>
  <si>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</si>
  <si>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</si>
  <si>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</si>
  <si>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</si>
  <si>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</si>
  <si>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</si>
  <si>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</si>
  <si>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</si>
  <si>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</si>
  <si>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</si>
  <si>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</si>
  <si>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</si>
  <si>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</si>
  <si>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</si>
  <si>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</si>
  <si>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</si>
  <si>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</si>
  <si>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</si>
  <si>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</si>
  <si>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</si>
  <si>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</si>
  <si>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</si>
  <si>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</si>
  <si>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</si>
  <si>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</si>
  <si>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</si>
  <si>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</si>
  <si>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</si>
  <si>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</si>
  <si>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</si>
  <si>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</si>
  <si>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</si>
  <si>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</si>
  <si>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</si>
  <si>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</si>
  <si>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</si>
  <si>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</si>
  <si>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</si>
  <si>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</si>
  <si>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</si>
  <si>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</si>
  <si>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</si>
  <si>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</si>
  <si>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</si>
  <si>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</si>
  <si>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</si>
  <si>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</si>
  <si>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</si>
  <si>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</si>
  <si>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</si>
  <si>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</si>
  <si>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</si>
  <si>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</si>
  <si>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</si>
  <si>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</si>
  <si>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</si>
  <si>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</si>
  <si>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</si>
  <si>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</si>
  <si>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</si>
  <si>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</si>
  <si>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</si>
  <si>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</si>
  <si>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</si>
  <si>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</si>
  <si>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</si>
  <si>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</si>
  <si>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</si>
  <si>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</si>
  <si>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</si>
  <si>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</si>
  <si>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</si>
  <si>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</si>
  <si>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</si>
  <si>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</si>
  <si>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</si>
  <si>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</si>
  <si>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</si>
  <si>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</si>
  <si>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</si>
  <si>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</si>
  <si>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</si>
  <si>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</si>
  <si>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</si>
  <si>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</si>
  <si>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</si>
  <si>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</si>
  <si>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</si>
  <si>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</si>
  <si>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</si>
  <si>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</si>
  <si>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</si>
  <si>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</si>
  <si>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</si>
  <si>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</si>
  <si>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</si>
  <si>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</si>
  <si>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</si>
  <si>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</si>
  <si>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</si>
  <si>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</si>
  <si>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</si>
  <si>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</si>
  <si>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</si>
  <si>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</si>
  <si>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</si>
  <si>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</si>
  <si>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</si>
  <si>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</si>
  <si>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</si>
  <si>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</si>
  <si>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</si>
  <si>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</si>
  <si>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</si>
  <si>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</si>
  <si>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</si>
  <si>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</si>
  <si>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</si>
  <si>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</si>
  <si>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</si>
  <si>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</si>
  <si>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</si>
  <si>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</si>
  <si>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</si>
  <si>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</si>
  <si>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</si>
  <si>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</si>
  <si>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</si>
  <si>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</si>
  <si>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</si>
  <si>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</si>
  <si>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</si>
  <si>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</si>
  <si>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</si>
  <si>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</si>
  <si>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</si>
  <si>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</si>
  <si>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</si>
  <si>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</si>
  <si>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</si>
  <si>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</si>
  <si>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</si>
  <si>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</si>
  <si>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</si>
  <si>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</si>
  <si>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</si>
  <si>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</si>
  <si>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</si>
  <si>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</si>
  <si>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</si>
  <si>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</si>
  <si>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</si>
  <si>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</si>
  <si>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</si>
  <si>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</si>
  <si>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</si>
  <si>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</si>
  <si>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</si>
  <si>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</si>
  <si>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</si>
  <si>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</si>
  <si>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</si>
  <si>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</si>
  <si>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</si>
  <si>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</si>
  <si>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</si>
  <si>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</si>
  <si>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</si>
  <si>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</si>
  <si>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</si>
  <si>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</si>
  <si>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</si>
  <si>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</si>
  <si>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</si>
  <si>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</si>
  <si>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</si>
  <si>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</si>
  <si>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</si>
  <si>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</si>
  <si>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</si>
  <si>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</si>
  <si>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</si>
  <si>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</si>
  <si>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</si>
  <si>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</si>
  <si>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</si>
  <si>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</si>
  <si>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</si>
  <si>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</si>
  <si>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</si>
  <si>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</si>
  <si>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</si>
  <si>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</si>
  <si>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</si>
  <si>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</si>
  <si>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</si>
  <si>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</si>
  <si>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</si>
  <si>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</si>
  <si>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</si>
  <si>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</si>
  <si>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</si>
  <si>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</si>
  <si>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</si>
  <si>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</si>
  <si>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</si>
  <si>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</si>
  <si>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</si>
  <si>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</si>
  <si>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</si>
  <si>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</si>
  <si>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</si>
  <si>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</si>
  <si>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</si>
  <si>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</si>
  <si>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</si>
  <si>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</si>
  <si>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</si>
  <si>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</si>
  <si>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</si>
  <si>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</si>
  <si>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</si>
  <si>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</si>
  <si>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</si>
  <si>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</si>
  <si>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</si>
  <si>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</si>
  <si>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</si>
  <si>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</si>
  <si>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</si>
  <si>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</si>
  <si>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</si>
  <si>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</si>
  <si>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</si>
  <si>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</si>
  <si>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</si>
  <si>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</si>
  <si>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</si>
  <si>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</si>
  <si>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</si>
  <si>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</si>
  <si>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</si>
  <si>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</si>
  <si>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</si>
  <si>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</si>
  <si>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</si>
  <si>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</si>
  <si>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</si>
  <si>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</si>
  <si>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</si>
  <si>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</si>
  <si>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</si>
  <si>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</si>
  <si>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</si>
  <si>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</si>
  <si>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</si>
  <si>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</si>
  <si>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</si>
  <si>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</si>
  <si>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</si>
  <si>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</si>
  <si>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</si>
  <si>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</si>
  <si>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</si>
  <si>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</si>
  <si>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</si>
  <si>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</si>
  <si>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</si>
  <si>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</si>
  <si>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</si>
  <si>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</si>
  <si>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</si>
  <si>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</si>
  <si>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</si>
  <si>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</si>
  <si>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</si>
  <si>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</si>
  <si>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</si>
  <si>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</si>
  <si>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</si>
  <si>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</si>
  <si>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</si>
  <si>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</si>
  <si>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</si>
  <si>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</si>
  <si>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</si>
  <si>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</si>
  <si>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</si>
  <si>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</si>
  <si>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</si>
  <si>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</si>
  <si>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</si>
  <si>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</si>
  <si>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</si>
  <si>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</si>
  <si>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</si>
  <si>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</si>
  <si>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</si>
  <si>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</si>
  <si>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</si>
  <si>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</si>
  <si>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</si>
  <si>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</si>
  <si>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</si>
  <si>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</si>
  <si>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</si>
  <si>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</si>
  <si>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</si>
  <si>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</si>
  <si>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</si>
  <si>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</si>
  <si>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</si>
  <si>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</si>
  <si>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</si>
  <si>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</si>
  <si>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</si>
  <si>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</si>
  <si>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</si>
  <si>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</si>
  <si>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</si>
  <si>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</si>
  <si>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</si>
  <si>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</si>
  <si>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</si>
  <si>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</si>
  <si>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</si>
  <si>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</si>
  <si>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</si>
  <si>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</si>
  <si>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</si>
  <si>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</si>
  <si>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</si>
  <si>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</si>
  <si>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</si>
  <si>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</si>
  <si>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</si>
  <si>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</si>
  <si>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</si>
  <si>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</si>
  <si>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</si>
  <si>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</si>
  <si>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</si>
  <si>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</si>
  <si>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</si>
  <si>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</si>
  <si>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</si>
  <si>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</si>
  <si>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</si>
  <si>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</si>
  <si>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</si>
  <si>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</si>
  <si>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</si>
  <si>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</si>
  <si>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</si>
  <si>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</si>
  <si>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</si>
  <si>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</si>
  <si>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</si>
  <si>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</si>
  <si>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</si>
  <si>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</si>
  <si>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</si>
  <si>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</si>
  <si>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</si>
  <si>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</si>
  <si>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</si>
  <si>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</si>
  <si>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</si>
  <si>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</si>
  <si>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</si>
  <si>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</si>
  <si>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</si>
  <si>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</si>
  <si>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</si>
  <si>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</si>
  <si>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</si>
  <si>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</si>
  <si>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</si>
  <si>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</si>
  <si>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</si>
  <si>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</si>
  <si>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</si>
  <si>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</si>
  <si>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</si>
  <si>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</si>
  <si>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</si>
  <si>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</si>
  <si>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</si>
  <si>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</si>
  <si>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</si>
  <si>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</si>
  <si>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</si>
  <si>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</si>
  <si>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</si>
  <si>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</si>
  <si>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</si>
  <si>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</si>
  <si>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</si>
  <si>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</si>
  <si>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</si>
  <si>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</si>
  <si>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</si>
  <si>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</si>
  <si>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</si>
  <si>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</si>
  <si>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</si>
  <si>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</si>
  <si>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</si>
  <si>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</si>
  <si>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</si>
  <si>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</si>
  <si>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</si>
  <si>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</si>
  <si>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</si>
  <si>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</si>
  <si>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</si>
  <si>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</si>
  <si>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</si>
  <si>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</si>
  <si>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</si>
  <si>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</si>
  <si>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</si>
  <si>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</si>
  <si>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</si>
  <si>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</si>
  <si>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</si>
  <si>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</si>
  <si>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</si>
  <si>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</si>
  <si>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</si>
  <si>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</si>
  <si>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</si>
  <si>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</si>
  <si>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</si>
  <si>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</si>
  <si>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</si>
  <si>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</si>
  <si>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</si>
  <si>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</si>
  <si>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</si>
  <si>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</si>
  <si>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</si>
  <si>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</si>
  <si>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</si>
  <si>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</si>
  <si>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</si>
  <si>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</si>
  <si>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</si>
  <si>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</si>
  <si>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</si>
  <si>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</si>
  <si>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</si>
  <si>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</si>
  <si>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</si>
  <si>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</si>
  <si>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</si>
  <si>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</si>
  <si>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</si>
  <si>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</si>
  <si>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</si>
  <si>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</si>
  <si>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</si>
  <si>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</si>
  <si>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</si>
  <si>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</si>
  <si>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</si>
  <si>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</si>
  <si>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</si>
  <si>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</si>
  <si>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</si>
  <si>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</si>
  <si>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</si>
  <si>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</si>
  <si>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</si>
  <si>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</si>
  <si>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</si>
  <si>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</si>
  <si>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</si>
  <si>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</si>
  <si>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</si>
  <si>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</si>
  <si>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</si>
  <si>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</si>
  <si>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</si>
  <si>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</si>
  <si>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</si>
  <si>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</si>
  <si>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</si>
  <si>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</si>
  <si>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</si>
  <si>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</si>
  <si>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</si>
  <si>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</si>
  <si>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</si>
  <si>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</si>
  <si>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</si>
  <si>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</si>
  <si>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</si>
  <si>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</si>
  <si>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</si>
  <si>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</si>
  <si>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</si>
  <si>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</si>
  <si>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</si>
  <si>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</si>
  <si>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</si>
  <si>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</si>
  <si>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</si>
  <si>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</si>
  <si>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</si>
  <si>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</si>
  <si>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</si>
  <si>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</si>
  <si>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</si>
  <si>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</si>
  <si>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</si>
  <si>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</si>
  <si>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</si>
  <si>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</si>
  <si>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</si>
  <si>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</si>
  <si>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</si>
  <si>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</si>
  <si>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</si>
  <si>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</si>
  <si>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</si>
  <si>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</si>
  <si>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</si>
  <si>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</si>
  <si>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</si>
  <si>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</si>
  <si>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</si>
  <si>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</si>
  <si>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</si>
  <si>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</si>
  <si>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</si>
  <si>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</si>
  <si>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</si>
  <si>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</si>
  <si>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</si>
  <si>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</si>
  <si>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</si>
  <si>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</si>
  <si>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</si>
  <si>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</si>
  <si>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</si>
  <si>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</si>
  <si>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</si>
  <si>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</si>
  <si>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</si>
  <si>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</si>
  <si>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</si>
  <si>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</si>
  <si>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</si>
  <si>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</si>
  <si>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</si>
  <si>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</si>
  <si>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</si>
  <si>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</si>
  <si>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</si>
  <si>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</si>
  <si>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</si>
  <si>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</si>
  <si>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</si>
  <si>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</si>
  <si>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</si>
  <si>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</si>
  <si>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</si>
  <si>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</si>
  <si>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</si>
  <si>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</si>
  <si>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</si>
  <si>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</si>
  <si>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</si>
  <si>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</si>
  <si>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</si>
  <si>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</si>
  <si>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</si>
  <si>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</si>
  <si>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</si>
  <si>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</si>
  <si>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</si>
  <si>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</si>
  <si>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</si>
  <si>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</si>
  <si>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</si>
  <si>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</si>
  <si>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</si>
  <si>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</si>
  <si>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</si>
  <si>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</si>
  <si>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</si>
  <si>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</si>
  <si>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</si>
  <si>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</si>
  <si>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</si>
  <si>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</si>
  <si>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</si>
  <si>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</si>
  <si>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</si>
  <si>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</si>
  <si>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</si>
  <si>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</si>
  <si>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</si>
  <si>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</si>
  <si>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</si>
  <si>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</si>
  <si>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</si>
  <si>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</si>
  <si>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</si>
  <si>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</si>
  <si>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</si>
  <si>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</si>
  <si>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</si>
  <si>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</si>
  <si>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</si>
  <si>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</si>
  <si>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</si>
  <si>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</si>
  <si>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</si>
  <si>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</si>
  <si>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</si>
  <si>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</si>
  <si>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</si>
  <si>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</si>
  <si>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</si>
  <si>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</si>
  <si>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</si>
  <si>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</si>
  <si>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</si>
  <si>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</si>
  <si>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</si>
  <si>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</si>
  <si>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</si>
  <si>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</si>
  <si>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</si>
  <si>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</si>
  <si>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</si>
  <si>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</si>
  <si>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</si>
  <si>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</si>
  <si>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</si>
  <si>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</si>
  <si>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</si>
  <si>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</si>
  <si>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</si>
  <si>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</si>
  <si>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</si>
  <si>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</si>
  <si>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</si>
  <si>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</si>
  <si>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</si>
  <si>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</si>
  <si>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</si>
  <si>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</si>
  <si>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</si>
  <si>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</si>
  <si>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</si>
  <si>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</si>
  <si>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</si>
  <si>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</si>
  <si>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</si>
  <si>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</si>
  <si>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</si>
  <si>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</si>
  <si>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</si>
  <si>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</si>
  <si>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</si>
  <si>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</si>
  <si>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</si>
  <si>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</si>
  <si>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</si>
  <si>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</si>
  <si>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</si>
  <si>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</si>
  <si>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</si>
  <si>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</si>
  <si>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</si>
  <si>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</si>
  <si>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</si>
  <si>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</si>
  <si>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</si>
  <si>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</si>
  <si>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</si>
  <si>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</si>
  <si>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</si>
  <si>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</si>
  <si>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</si>
  <si>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</si>
  <si>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</si>
  <si>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</si>
  <si>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</si>
  <si>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</si>
  <si>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</si>
  <si>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</si>
  <si>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</si>
  <si>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</si>
  <si>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</si>
  <si>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</si>
  <si>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</si>
  <si>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</si>
  <si>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</si>
  <si>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</si>
  <si>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</si>
  <si>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</si>
  <si>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</si>
  <si>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</si>
  <si>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</si>
  <si>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</si>
  <si>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</si>
  <si>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</si>
  <si>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</si>
  <si>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</si>
  <si>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</si>
  <si>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</si>
  <si>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</si>
  <si>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</si>
  <si>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</si>
  <si>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</si>
  <si>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</si>
  <si>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</si>
  <si>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</si>
  <si>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</si>
  <si>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</si>
  <si>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</si>
  <si>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</si>
  <si>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</si>
  <si>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</si>
  <si>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</si>
  <si>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</si>
  <si>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</si>
  <si>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</si>
  <si>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</si>
  <si>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</si>
  <si>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</si>
  <si>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</si>
  <si>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</si>
  <si>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</si>
  <si>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</si>
  <si>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</si>
  <si>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</si>
  <si>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</si>
  <si>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</si>
  <si>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</si>
  <si>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</si>
  <si>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</si>
  <si>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</si>
  <si>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</si>
  <si>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</si>
  <si>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</si>
  <si>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</si>
  <si>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</si>
  <si>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</si>
  <si>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</si>
  <si>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</si>
  <si>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</si>
  <si>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</si>
  <si>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</si>
  <si>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</si>
  <si>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</si>
  <si>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</si>
  <si>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</si>
  <si>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</si>
  <si>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</si>
  <si>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</si>
  <si>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</si>
  <si>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</si>
  <si>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</si>
  <si>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</si>
  <si>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</si>
  <si>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</si>
  <si>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</si>
  <si>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</si>
  <si>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</si>
  <si>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</si>
  <si>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</si>
  <si>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</si>
  <si>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</si>
  <si>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</si>
  <si>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</si>
  <si>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</si>
  <si>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</si>
  <si>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</si>
  <si>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</si>
  <si>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</si>
  <si>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</si>
  <si>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</si>
  <si>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</si>
  <si>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</si>
  <si>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</si>
  <si>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</si>
  <si>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</si>
  <si>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</si>
  <si>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</si>
  <si>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</si>
  <si>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</si>
  <si>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</si>
  <si>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</si>
  <si>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</si>
  <si>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</si>
  <si>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</si>
  <si>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</si>
  <si>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</si>
  <si>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</si>
  <si>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</si>
  <si>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</si>
  <si>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</si>
  <si>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</si>
  <si>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</si>
  <si>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</si>
  <si>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</si>
  <si>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</si>
  <si>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</si>
  <si>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</si>
  <si>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</si>
  <si>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</si>
  <si>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</si>
  <si>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</si>
  <si>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</si>
  <si>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</si>
  <si>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</si>
  <si>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</si>
  <si>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</si>
  <si>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</si>
  <si>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</si>
  <si>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</si>
  <si>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</si>
  <si>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</si>
  <si>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</si>
  <si>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</si>
  <si>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</si>
  <si>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</si>
  <si>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</si>
  <si>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</si>
  <si>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</si>
  <si>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</si>
  <si>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</si>
  <si>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</si>
  <si>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</si>
  <si>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</si>
  <si>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</si>
  <si>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</si>
  <si>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</si>
  <si>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</si>
  <si>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</si>
  <si>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</si>
  <si>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</si>
  <si>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</si>
  <si>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</si>
  <si>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</si>
  <si>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</si>
  <si>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</si>
  <si>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</si>
  <si>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</si>
  <si>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</si>
  <si>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</si>
  <si>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</si>
  <si>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</si>
  <si>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</si>
  <si>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</si>
  <si>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</si>
  <si>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</si>
  <si>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</si>
  <si>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</si>
  <si>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</si>
  <si>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</si>
  <si>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</si>
  <si>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</si>
  <si>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</si>
  <si>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</si>
  <si>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</si>
  <si>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</si>
  <si>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</si>
  <si>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</si>
  <si>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</si>
  <si>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</si>
  <si>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</si>
  <si>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</si>
  <si>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</si>
  <si>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</si>
  <si>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</si>
  <si>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</si>
  <si>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</si>
  <si>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</si>
  <si>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</si>
  <si>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</si>
  <si>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</si>
  <si>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</si>
  <si>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</si>
  <si>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</si>
  <si>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</si>
  <si>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</si>
  <si>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</si>
  <si>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</si>
  <si>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</si>
  <si>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</si>
  <si>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</si>
  <si>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</si>
  <si>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</si>
  <si>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</si>
  <si>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</si>
  <si>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</si>
  <si>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</si>
  <si>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</si>
  <si>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</si>
  <si>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</si>
  <si>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</si>
  <si>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</si>
  <si>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</si>
  <si>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</si>
  <si>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</si>
  <si>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</si>
  <si>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</si>
  <si>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</si>
  <si>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</si>
  <si>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</si>
  <si>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</si>
  <si>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</si>
  <si>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</si>
  <si>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</si>
  <si>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</si>
  <si>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</si>
  <si>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</si>
  <si>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</si>
  <si>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</si>
  <si>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</si>
  <si>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</si>
  <si>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</si>
  <si>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</si>
  <si>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</si>
  <si>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</si>
  <si>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</si>
  <si>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</si>
  <si>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</si>
  <si>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</si>
  <si>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</si>
  <si>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</si>
  <si>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</si>
  <si>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</si>
  <si>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</si>
  <si>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</si>
  <si>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</si>
  <si>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</si>
  <si>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</si>
  <si>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</si>
  <si>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</si>
  <si>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</si>
  <si>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</si>
  <si>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</si>
  <si>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</si>
  <si>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</si>
  <si>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</si>
  <si>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</si>
  <si>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</si>
  <si>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</si>
  <si>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</si>
  <si>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</si>
  <si>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</si>
  <si>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</si>
  <si>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</si>
  <si>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</si>
  <si>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</si>
  <si>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</si>
  <si>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</si>
  <si>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</si>
  <si>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</si>
  <si>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</si>
  <si>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</si>
  <si>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</si>
  <si>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</si>
  <si>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</si>
  <si>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</si>
  <si>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</si>
  <si>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</si>
  <si>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</si>
  <si>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</si>
  <si>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</si>
  <si>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</si>
  <si>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</si>
  <si>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</si>
  <si>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</si>
  <si>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</si>
  <si>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</si>
  <si>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</si>
  <si>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</si>
  <si>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</si>
  <si>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</si>
  <si>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</si>
  <si>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</si>
  <si>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</si>
  <si>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</si>
  <si>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</si>
  <si>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</si>
  <si>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</si>
  <si>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</si>
  <si>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</si>
  <si>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</si>
  <si>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</si>
  <si>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</si>
  <si>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</si>
  <si>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</si>
  <si>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</si>
  <si>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</si>
  <si>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</si>
  <si>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</si>
  <si>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</si>
  <si>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</si>
  <si>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</si>
  <si>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</si>
  <si>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</si>
  <si>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</si>
  <si>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</si>
  <si>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</si>
  <si>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</si>
  <si>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</si>
  <si>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</si>
  <si>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</si>
  <si>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</si>
  <si>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</si>
  <si>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</si>
  <si>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</si>
  <si>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</si>
  <si>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</si>
  <si>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</si>
  <si>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</si>
  <si>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</si>
  <si>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</si>
  <si>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</si>
  <si>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</si>
  <si>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</si>
  <si>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</si>
  <si>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</si>
  <si>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</si>
  <si>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</si>
  <si>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</si>
  <si>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</si>
  <si>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</si>
  <si>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</si>
  <si>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</si>
  <si>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</si>
  <si>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</si>
  <si>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</si>
  <si>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</si>
  <si>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</si>
  <si>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</si>
  <si>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</si>
  <si>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</si>
  <si>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</si>
  <si>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</si>
  <si>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</si>
  <si>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</si>
  <si>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</si>
  <si>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</si>
  <si>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</si>
  <si>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</si>
  <si>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</si>
  <si>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</si>
  <si>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</si>
  <si>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</si>
  <si>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</si>
  <si>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</si>
  <si>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</si>
  <si>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</si>
  <si>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</si>
  <si>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</si>
  <si>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</si>
  <si>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</si>
  <si>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</si>
  <si>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</si>
  <si>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</si>
  <si>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</si>
  <si>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</si>
  <si>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</si>
  <si>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</si>
  <si>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</si>
  <si>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</si>
  <si>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</si>
  <si>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</si>
  <si>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</si>
  <si>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</si>
  <si>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</si>
  <si>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</si>
  <si>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</si>
  <si>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</si>
  <si>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</si>
  <si>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</si>
  <si>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</si>
  <si>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</si>
  <si>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</si>
  <si>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</si>
  <si>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</si>
  <si>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</si>
  <si>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</si>
  <si>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</si>
  <si>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</si>
  <si>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</si>
  <si>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</si>
  <si>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</si>
  <si>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</si>
  <si>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</si>
  <si>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</si>
  <si>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</si>
  <si>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</si>
  <si>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</si>
  <si>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</si>
  <si>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</si>
  <si>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</si>
  <si>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</si>
  <si>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</si>
  <si>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</si>
  <si>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</si>
  <si>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</si>
  <si>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</si>
  <si>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</si>
  <si>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</si>
  <si>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</si>
  <si>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</si>
  <si>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</si>
  <si>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</si>
  <si>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</si>
  <si>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</si>
  <si>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</si>
  <si>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</si>
  <si>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</si>
  <si>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</si>
  <si>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</si>
  <si>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</si>
  <si>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</si>
  <si>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</si>
  <si>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</si>
  <si>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</si>
  <si>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</si>
  <si>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</si>
  <si>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</si>
  <si>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</si>
  <si>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</si>
  <si>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</si>
  <si>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</si>
  <si>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</si>
  <si>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</si>
  <si>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</si>
  <si>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</si>
  <si>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</si>
  <si>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</si>
  <si>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</si>
  <si>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</si>
  <si>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</si>
  <si>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</si>
  <si>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</si>
  <si>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</si>
  <si>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</si>
  <si>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</si>
  <si>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</si>
  <si>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</si>
  <si>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</si>
  <si>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</si>
  <si>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</si>
  <si>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</si>
  <si>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</si>
  <si>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</si>
  <si>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</si>
  <si>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</si>
  <si>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</si>
  <si>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</si>
  <si>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</si>
  <si>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</si>
  <si>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</si>
  <si>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</si>
  <si>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</si>
  <si>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</si>
  <si>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</si>
  <si>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</si>
  <si>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</si>
  <si>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</si>
  <si>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</si>
  <si>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</si>
  <si>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</si>
  <si>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</si>
  <si>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</si>
  <si>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</si>
  <si>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</si>
  <si>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</si>
  <si>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</si>
  <si>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</si>
  <si>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</si>
  <si>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</si>
  <si>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</si>
  <si>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</si>
  <si>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</si>
  <si>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</si>
  <si>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</si>
  <si>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</si>
  <si>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</si>
  <si>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</si>
  <si>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</si>
  <si>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</si>
  <si>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</si>
  <si>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</si>
  <si>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</si>
  <si>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</si>
  <si>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</si>
  <si>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</si>
  <si>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</si>
  <si>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</si>
  <si>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</si>
  <si>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</si>
  <si>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</si>
  <si>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</si>
  <si>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</si>
  <si>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</si>
  <si>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</si>
  <si>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</si>
  <si>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</si>
  <si>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</si>
  <si>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</si>
  <si>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</si>
  <si>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</si>
  <si>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</si>
  <si>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</si>
  <si>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</si>
  <si>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</si>
  <si>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</si>
  <si>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</si>
  <si>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</si>
  <si>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</si>
  <si>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</si>
  <si>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</si>
  <si>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</si>
  <si>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</si>
  <si>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</si>
  <si>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</si>
  <si>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</si>
  <si>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</si>
  <si>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</si>
  <si>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</si>
  <si>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</si>
  <si>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</si>
  <si>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</si>
  <si>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</si>
  <si>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</si>
  <si>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</si>
  <si>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</si>
  <si>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</si>
  <si>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</si>
  <si>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</si>
  <si>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</si>
  <si>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</si>
  <si>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</si>
  <si>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</si>
  <si>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</si>
  <si>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</si>
  <si>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</si>
  <si>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</si>
  <si>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</si>
  <si>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</si>
  <si>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</si>
  <si>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</si>
  <si>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</si>
  <si>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</si>
  <si>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</si>
  <si>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</si>
  <si>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</si>
  <si>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</si>
  <si>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</si>
  <si>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</si>
  <si>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</si>
  <si>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</si>
  <si>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</si>
  <si>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</si>
  <si>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</si>
  <si>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</si>
  <si>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</si>
  <si>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</si>
  <si>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</si>
  <si>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</si>
  <si>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</si>
  <si>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</si>
  <si>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</si>
  <si>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</si>
  <si>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</si>
  <si>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</si>
  <si>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</si>
  <si>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</si>
  <si>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</si>
  <si>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</si>
  <si>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</si>
  <si>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</si>
  <si>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</si>
  <si>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</si>
  <si>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</si>
  <si>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</si>
  <si>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</si>
  <si>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</si>
  <si>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</si>
  <si>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</si>
  <si>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</si>
  <si>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</si>
  <si>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</si>
  <si>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</si>
  <si>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</si>
  <si>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</si>
  <si>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</si>
  <si>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</si>
  <si>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</si>
  <si>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</si>
  <si>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</si>
  <si>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</si>
  <si>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</si>
  <si>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</si>
  <si>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</si>
  <si>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</si>
  <si>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</si>
  <si>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</si>
  <si>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</si>
  <si>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</si>
  <si>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</si>
  <si>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</si>
  <si>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</si>
  <si>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</si>
  <si>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</si>
  <si>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</si>
  <si>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</si>
  <si>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</si>
  <si>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</si>
  <si>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</si>
  <si>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</si>
  <si>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</si>
  <si>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</si>
  <si>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</si>
  <si>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</si>
  <si>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</si>
  <si>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</si>
  <si>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</si>
  <si>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</si>
  <si>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</si>
  <si>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</si>
  <si>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</si>
  <si>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</si>
  <si>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</si>
  <si>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</si>
  <si>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</si>
  <si>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</si>
  <si>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</si>
  <si>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</si>
  <si>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</si>
  <si>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</si>
  <si>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</si>
  <si>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</si>
  <si>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</si>
  <si>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</si>
  <si>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</si>
  <si>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</si>
  <si>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</si>
  <si>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</si>
  <si>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</si>
  <si>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</si>
  <si>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</si>
  <si>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</si>
  <si>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</si>
  <si>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</si>
  <si>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</si>
  <si>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</si>
  <si>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</si>
  <si>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</si>
  <si>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</si>
  <si>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</si>
  <si>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</si>
  <si>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</si>
  <si>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</si>
  <si>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</si>
  <si>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</si>
  <si>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</si>
  <si>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</si>
  <si>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</si>
  <si>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</si>
  <si>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</si>
  <si>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</si>
  <si>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</si>
  <si>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</si>
  <si>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</si>
  <si>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</si>
  <si>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</si>
  <si>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</si>
  <si>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</si>
  <si>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</si>
  <si>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</si>
  <si>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</si>
  <si>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</si>
  <si>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</si>
  <si>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</si>
  <si>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</si>
  <si>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</si>
  <si>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</si>
  <si>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</si>
  <si>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</si>
  <si>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</si>
  <si>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</si>
  <si>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</si>
  <si>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</si>
  <si>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</si>
  <si>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</si>
  <si>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</si>
  <si>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</si>
  <si>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</si>
  <si>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</si>
  <si>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</si>
  <si>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</si>
  <si>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</si>
  <si>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</si>
  <si>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</si>
  <si>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</si>
  <si>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</si>
  <si>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</si>
  <si>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</si>
  <si>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</si>
  <si>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</si>
  <si>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</si>
  <si>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</si>
  <si>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</si>
  <si>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</si>
  <si>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</si>
  <si>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</si>
  <si>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</si>
  <si>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</si>
  <si>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</si>
  <si>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</si>
  <si>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</si>
  <si>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</si>
  <si>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</si>
  <si>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</si>
  <si>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</si>
  <si>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</si>
  <si>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</si>
  <si>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</si>
  <si>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</si>
  <si>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</si>
  <si>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</si>
  <si>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</si>
  <si>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</si>
  <si>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</si>
  <si>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</si>
  <si>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</si>
  <si>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</si>
  <si>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</si>
  <si>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</si>
  <si>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</si>
  <si>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</si>
  <si>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</si>
  <si>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</si>
  <si>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</si>
  <si>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</si>
  <si>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</si>
  <si>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</si>
  <si>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</si>
  <si>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</si>
  <si>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</si>
  <si>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</si>
  <si>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</si>
  <si>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</si>
  <si>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</si>
  <si>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</si>
  <si>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</si>
  <si>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</si>
  <si>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</si>
  <si>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</si>
  <si>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</si>
  <si>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</si>
  <si>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</si>
  <si>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</si>
  <si>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</si>
  <si>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</si>
  <si>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</si>
  <si>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</si>
  <si>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</si>
  <si>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</si>
  <si>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</si>
  <si>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</si>
  <si>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</si>
  <si>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</si>
  <si>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</si>
  <si>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</si>
  <si>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</si>
  <si>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</si>
  <si>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</si>
  <si>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</si>
  <si>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</si>
  <si>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</si>
  <si>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</si>
  <si>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</si>
  <si>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</si>
  <si>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</si>
  <si>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</si>
  <si>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</si>
  <si>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</si>
  <si>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</si>
  <si>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</si>
  <si>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</si>
  <si>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</si>
  <si>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</si>
  <si>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</si>
  <si>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</si>
  <si>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</si>
  <si>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</si>
  <si>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</si>
  <si>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</si>
  <si>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</si>
  <si>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</si>
  <si>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</si>
  <si>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</si>
  <si>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</si>
  <si>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</si>
  <si>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</si>
  <si>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</si>
  <si>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</si>
  <si>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</si>
  <si>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</si>
  <si>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</si>
  <si>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</si>
  <si>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</si>
  <si>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</si>
  <si>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</si>
  <si>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</si>
  <si>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</si>
  <si>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</si>
  <si>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</si>
  <si>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</si>
  <si>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</si>
  <si>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</si>
  <si>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</si>
  <si>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</si>
  <si>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</si>
  <si>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</si>
  <si>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</si>
  <si>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</si>
  <si>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</si>
  <si>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</si>
  <si>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</si>
  <si>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</si>
  <si>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</si>
  <si>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</si>
  <si>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</si>
  <si>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</si>
  <si>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</si>
  <si>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</si>
  <si>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</si>
  <si>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</si>
  <si>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</si>
  <si>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</si>
  <si>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</si>
  <si>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</si>
  <si>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</si>
  <si>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</si>
  <si>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</si>
  <si>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</si>
  <si>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</si>
  <si>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</si>
  <si>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</si>
  <si>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</si>
  <si>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</si>
  <si>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</si>
  <si>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</si>
  <si>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</si>
  <si>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</si>
  <si>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</si>
  <si>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</si>
  <si>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</si>
  <si>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</si>
  <si>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</si>
  <si>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</si>
  <si>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</si>
  <si>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</si>
  <si>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</si>
  <si>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</si>
  <si>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</si>
  <si>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</si>
  <si>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</si>
  <si>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</si>
  <si>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</si>
  <si>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</si>
  <si>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</si>
  <si>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</si>
  <si>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</si>
  <si>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</si>
  <si>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</si>
  <si>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</si>
  <si>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</si>
  <si>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</si>
  <si>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</si>
  <si>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</si>
  <si>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</si>
  <si>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</si>
  <si>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</si>
  <si>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</si>
  <si>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</si>
  <si>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</si>
  <si>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</si>
  <si>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</si>
  <si>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</si>
  <si>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</si>
  <si>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</si>
  <si>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</si>
  <si>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</si>
  <si>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</si>
  <si>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</si>
  <si>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</si>
  <si>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</si>
  <si>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</si>
  <si>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</si>
  <si>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</si>
  <si>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</si>
  <si>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</si>
  <si>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</si>
  <si>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</si>
  <si>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</si>
  <si>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</si>
  <si>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</si>
  <si>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</si>
  <si>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</si>
  <si>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</si>
  <si>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</si>
  <si>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</si>
  <si>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</si>
  <si>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</si>
  <si>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</si>
  <si>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</si>
  <si>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</si>
  <si>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</si>
  <si>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</si>
  <si>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</si>
  <si>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</si>
  <si>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</si>
  <si>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</si>
  <si>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</si>
  <si>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</si>
  <si>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</si>
  <si>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</si>
  <si>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</si>
  <si>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</si>
  <si>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</si>
  <si>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</si>
  <si>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</si>
  <si>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</si>
  <si>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</si>
  <si>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</si>
  <si>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</si>
  <si>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</si>
  <si>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</si>
  <si>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</si>
  <si>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</si>
  <si>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</si>
  <si>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</si>
  <si>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</si>
  <si>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</si>
  <si>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</si>
  <si>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</si>
  <si>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</si>
  <si>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</si>
  <si>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</si>
  <si>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</si>
  <si>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</si>
  <si>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</si>
  <si>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</si>
  <si>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</si>
  <si>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</si>
  <si>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</si>
  <si>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</si>
  <si>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</si>
  <si>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</si>
  <si>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</si>
  <si>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</si>
  <si>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</si>
  <si>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</si>
  <si>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</si>
  <si>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</si>
  <si>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</si>
  <si>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</si>
  <si>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</si>
  <si>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</si>
  <si>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</si>
  <si>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</si>
  <si>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</si>
  <si>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</si>
  <si>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</si>
  <si>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</si>
  <si>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</si>
  <si>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</si>
  <si>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</si>
  <si>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</si>
  <si>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</si>
  <si>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</si>
  <si>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</si>
  <si>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</si>
  <si>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</si>
  <si>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</si>
  <si>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</si>
  <si>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</si>
  <si>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</si>
  <si>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</si>
  <si>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</si>
  <si>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</si>
  <si>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</si>
  <si>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</si>
  <si>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</si>
  <si>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</si>
  <si>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</si>
  <si>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</si>
  <si>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</si>
  <si>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</si>
  <si>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</si>
  <si>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</si>
  <si>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</si>
  <si>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</si>
  <si>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</si>
  <si>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</si>
  <si>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</si>
  <si>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</si>
  <si>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</si>
  <si>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</si>
  <si>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</si>
  <si>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</si>
  <si>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</si>
  <si>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</si>
  <si>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</si>
  <si>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</si>
  <si>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</si>
  <si>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</si>
  <si>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</si>
  <si>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</si>
  <si>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</si>
  <si>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</si>
  <si>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</si>
  <si>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</si>
  <si>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</si>
  <si>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</si>
  <si>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</si>
  <si>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</si>
  <si>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</si>
  <si>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</si>
  <si>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</si>
  <si>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</si>
  <si>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</si>
  <si>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</si>
  <si>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</si>
  <si>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</si>
  <si>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</si>
  <si>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</si>
  <si>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</si>
  <si>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</si>
  <si>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</si>
  <si>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</si>
  <si>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</si>
  <si>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</si>
  <si>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</si>
  <si>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</si>
  <si>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</si>
  <si>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</si>
  <si>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</si>
  <si>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</si>
  <si>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</si>
  <si>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</si>
  <si>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</si>
  <si>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</si>
  <si>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</si>
  <si>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</si>
  <si>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</si>
  <si>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</si>
  <si>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</si>
  <si>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</si>
  <si>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</si>
  <si>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</si>
  <si>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</si>
  <si>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</si>
  <si>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</si>
  <si>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</si>
  <si>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</si>
  <si>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</si>
  <si>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</si>
  <si>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</si>
  <si>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</si>
  <si>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</si>
  <si>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</si>
  <si>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</si>
  <si>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</si>
  <si>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</si>
  <si>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</si>
  <si>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</si>
  <si>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</si>
  <si>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</si>
  <si>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</si>
  <si>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</si>
  <si>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</si>
  <si>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</si>
  <si>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</si>
  <si>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</si>
  <si>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</si>
  <si>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</si>
  <si>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</si>
  <si>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</si>
  <si>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</si>
  <si>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</si>
  <si>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</si>
  <si>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</si>
  <si>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</si>
  <si>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</si>
  <si>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</si>
  <si>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</si>
  <si>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</si>
  <si>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</si>
  <si>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</si>
  <si>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</si>
  <si>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</si>
  <si>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</si>
  <si>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</si>
  <si>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</si>
  <si>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</si>
  <si>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</si>
  <si>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</si>
  <si>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</si>
  <si>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</si>
  <si>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</si>
  <si>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</si>
  <si>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</si>
  <si>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</si>
  <si>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</si>
  <si>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</si>
  <si>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</si>
  <si>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</si>
  <si>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</si>
  <si>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</si>
  <si>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</si>
  <si>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</si>
  <si>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</si>
  <si>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</si>
  <si>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</si>
  <si>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</si>
  <si>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</si>
  <si>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</si>
  <si>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</si>
  <si>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</si>
  <si>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</si>
  <si>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</si>
  <si>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</si>
  <si>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</si>
  <si>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</si>
  <si>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</si>
  <si>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</si>
  <si>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</si>
  <si>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</si>
  <si>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</si>
  <si>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</si>
  <si>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</si>
  <si>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</si>
  <si>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</si>
  <si>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</si>
  <si>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</si>
  <si>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</si>
  <si>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</si>
  <si>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</si>
  <si>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</si>
  <si>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</si>
  <si>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</si>
  <si>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</si>
  <si>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</si>
  <si>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</si>
  <si>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</si>
  <si>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</si>
  <si>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</si>
  <si>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</si>
  <si>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</si>
  <si>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</si>
  <si>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</si>
  <si>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</si>
  <si>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</si>
  <si>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</si>
  <si>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</si>
  <si>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</si>
  <si>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</si>
  <si>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</si>
  <si>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</si>
  <si>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</si>
  <si>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</si>
  <si>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</si>
  <si>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</si>
  <si>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</si>
  <si>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</si>
  <si>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</si>
  <si>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</si>
  <si>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</si>
  <si>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</si>
  <si>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</si>
  <si>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</si>
  <si>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</si>
  <si>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</si>
  <si>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</si>
  <si>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</si>
  <si>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</si>
  <si>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</si>
  <si>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</si>
  <si>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</si>
  <si>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</si>
  <si>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</si>
  <si>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</si>
  <si>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</si>
  <si>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</si>
  <si>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</si>
  <si>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</si>
  <si>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</si>
  <si>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</si>
  <si>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</si>
  <si>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</si>
  <si>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</si>
  <si>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</si>
  <si>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</si>
  <si>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</si>
  <si>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</si>
  <si>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</si>
  <si>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</si>
  <si>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</si>
  <si>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</si>
  <si>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</si>
  <si>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</si>
  <si>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</si>
  <si>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</si>
  <si>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</si>
  <si>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</si>
  <si>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</si>
  <si>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</si>
  <si>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</si>
  <si>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</si>
  <si>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</si>
  <si>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</si>
  <si>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</si>
  <si>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</si>
  <si>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</si>
  <si>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</si>
  <si>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</si>
  <si>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</si>
  <si>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</si>
  <si>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</si>
  <si>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</si>
  <si>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</si>
  <si>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</si>
  <si>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</si>
  <si>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</si>
  <si>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</si>
  <si>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</si>
  <si>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</si>
  <si>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</si>
  <si>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</si>
  <si>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</si>
  <si>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</si>
  <si>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</si>
  <si>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</si>
  <si>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</si>
  <si>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</si>
  <si>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</si>
  <si>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</si>
  <si>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</si>
  <si>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</si>
  <si>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</si>
  <si>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</si>
  <si>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</si>
  <si>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</si>
  <si>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</si>
  <si>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</si>
  <si>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</si>
  <si>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</si>
  <si>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</si>
  <si>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</si>
  <si>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</si>
  <si>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</si>
  <si>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</si>
  <si>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</si>
  <si>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</si>
  <si>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</si>
  <si>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</si>
  <si>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</si>
  <si>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</si>
  <si>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</si>
  <si>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</si>
  <si>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</si>
  <si>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</si>
  <si>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</si>
  <si>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</si>
  <si>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</si>
  <si>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</si>
  <si>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</si>
  <si>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</si>
  <si>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</si>
  <si>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</si>
  <si>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</si>
  <si>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</si>
  <si>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</si>
  <si>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</si>
  <si>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</si>
  <si>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</si>
  <si>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</si>
  <si>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</si>
  <si>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</si>
  <si>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</si>
  <si>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</si>
  <si>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</si>
  <si>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</si>
  <si>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</si>
  <si>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</si>
  <si>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</si>
  <si>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</si>
  <si>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</si>
  <si>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</si>
  <si>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</si>
  <si>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</si>
  <si>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</si>
  <si>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</si>
  <si>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</si>
  <si>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</si>
  <si>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</si>
  <si>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</si>
  <si>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</si>
  <si>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</si>
  <si>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</si>
  <si>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</si>
  <si>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</si>
  <si>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</si>
  <si>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</si>
  <si>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</si>
  <si>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</si>
  <si>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</si>
  <si>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</si>
  <si>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</si>
  <si>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</si>
  <si>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</si>
  <si>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</si>
  <si>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</si>
  <si>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</si>
  <si>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</si>
  <si>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</si>
  <si>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</si>
  <si>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</si>
  <si>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</si>
  <si>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</si>
  <si>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</si>
  <si>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</si>
  <si>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</si>
  <si>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</si>
  <si>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</si>
  <si>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</si>
  <si>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</si>
  <si>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</si>
  <si>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</si>
  <si>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</si>
  <si>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</si>
  <si>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</si>
  <si>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</si>
  <si>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</si>
  <si>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</si>
  <si>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</si>
  <si>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</si>
  <si>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</si>
  <si>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</si>
  <si>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</si>
  <si>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</si>
  <si>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</si>
  <si>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</si>
  <si>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</si>
  <si>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</si>
  <si>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</si>
  <si>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</si>
  <si>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</si>
  <si>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</si>
  <si>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</si>
  <si>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</si>
  <si>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</si>
  <si>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</si>
  <si>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</si>
  <si>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</si>
  <si>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</si>
  <si>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</si>
  <si>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</si>
  <si>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</si>
  <si>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</si>
  <si>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</si>
  <si>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</si>
  <si>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</si>
  <si>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</si>
  <si>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</si>
  <si>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</si>
  <si>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</si>
  <si>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</si>
  <si>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</si>
  <si>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</si>
  <si>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</si>
  <si>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</si>
  <si>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</si>
  <si>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</si>
  <si>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</si>
  <si>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</si>
  <si>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</si>
  <si>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</si>
  <si>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</si>
  <si>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</si>
  <si>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</si>
  <si>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</si>
  <si>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</si>
  <si>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</si>
  <si>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</si>
  <si>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</si>
  <si>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</si>
  <si>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</si>
  <si>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</si>
  <si>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</si>
  <si>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</si>
  <si>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</si>
  <si>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</si>
  <si>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</si>
  <si>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</si>
  <si>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</si>
  <si>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</si>
  <si>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</si>
  <si>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</si>
  <si>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</si>
  <si>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</si>
  <si>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</si>
  <si>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</si>
  <si>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</si>
  <si>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</si>
  <si>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</si>
  <si>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</si>
  <si>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</si>
  <si>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</si>
  <si>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</si>
  <si>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</si>
  <si>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</si>
  <si>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</si>
  <si>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</si>
  <si>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</si>
  <si>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</si>
  <si>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</si>
  <si>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</si>
  <si>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</si>
  <si>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</si>
  <si>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</si>
  <si>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</si>
  <si>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</si>
  <si>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</si>
  <si>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</si>
  <si>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</si>
  <si>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</si>
  <si>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</si>
  <si>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</si>
  <si>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</si>
  <si>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</si>
  <si>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</si>
  <si>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</si>
  <si>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</si>
  <si>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</si>
  <si>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</si>
  <si>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</si>
  <si>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</si>
  <si>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</si>
  <si>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</si>
  <si>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</si>
  <si>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</si>
  <si>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</si>
  <si>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</si>
  <si>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</si>
  <si>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</si>
  <si>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</si>
  <si>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</si>
  <si>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</si>
  <si>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</si>
  <si>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</si>
  <si>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</si>
  <si>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</si>
  <si>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</si>
  <si>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</si>
  <si>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</si>
  <si>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</si>
  <si>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</si>
  <si>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</si>
  <si>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</si>
  <si>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</si>
  <si>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</si>
  <si>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</si>
  <si>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</si>
  <si>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</si>
  <si>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</si>
  <si>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</si>
  <si>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</si>
  <si>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</si>
  <si>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</si>
  <si>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</si>
  <si>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</si>
  <si>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</si>
  <si>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</si>
  <si>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</si>
  <si>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</si>
  <si>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</si>
  <si>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</si>
  <si>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</si>
  <si>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</si>
  <si>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</si>
  <si>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</si>
  <si>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</si>
  <si>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</si>
  <si>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</si>
  <si>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</si>
  <si>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</si>
  <si>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</si>
  <si>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</si>
  <si>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</si>
  <si>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</si>
  <si>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</si>
  <si>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</si>
  <si>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</si>
  <si>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</si>
  <si>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</si>
  <si>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</si>
  <si>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</si>
  <si>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</si>
  <si>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</si>
  <si>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</si>
  <si>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</si>
  <si>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</si>
  <si>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</si>
  <si>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</si>
  <si>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</si>
  <si>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</si>
  <si>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</si>
  <si>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</si>
  <si>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</si>
  <si>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</si>
  <si>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</si>
  <si>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</si>
  <si>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</si>
  <si>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</si>
  <si>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</si>
  <si>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</si>
  <si>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</si>
  <si>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</si>
  <si>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</si>
  <si>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</si>
  <si>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</si>
  <si>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</si>
  <si>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</si>
  <si>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</si>
  <si>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</si>
  <si>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</si>
  <si>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</si>
  <si>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</si>
  <si>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</si>
  <si>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</si>
  <si>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</si>
  <si>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</si>
  <si>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</si>
  <si>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</si>
  <si>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</si>
  <si>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</si>
  <si>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</si>
  <si>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</si>
  <si>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</si>
  <si>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</si>
  <si>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</si>
  <si>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</si>
  <si>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</si>
  <si>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</si>
  <si>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</si>
  <si>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</si>
  <si>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</si>
  <si>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</si>
  <si>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</si>
  <si>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</si>
  <si>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</si>
  <si>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</si>
  <si>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</si>
  <si>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</si>
  <si>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</si>
  <si>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</si>
  <si>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</si>
  <si>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</si>
  <si>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</si>
  <si>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</si>
  <si>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</si>
  <si>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</si>
  <si>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</si>
  <si>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</si>
  <si>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</si>
  <si>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</si>
  <si>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</si>
  <si>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</si>
  <si>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</si>
  <si>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</si>
  <si>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</si>
  <si>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</si>
  <si>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</si>
  <si>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</si>
  <si>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</si>
  <si>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</si>
  <si>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</si>
  <si>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</si>
  <si>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</si>
  <si>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</si>
  <si>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</si>
  <si>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</si>
  <si>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</si>
  <si>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</si>
  <si>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</si>
  <si>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</si>
  <si>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</si>
  <si>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</si>
  <si>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</si>
  <si>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</si>
  <si>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</si>
  <si>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</si>
  <si>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</si>
  <si>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</si>
  <si>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</si>
  <si>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</si>
  <si>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</si>
  <si>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</si>
  <si>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</si>
  <si>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</si>
  <si>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</si>
  <si>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</si>
  <si>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</si>
  <si>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</si>
  <si>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</si>
  <si>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</si>
  <si>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</si>
  <si>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</si>
  <si>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</si>
  <si>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</si>
  <si>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</si>
  <si>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</si>
  <si>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</si>
  <si>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</si>
  <si>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</si>
  <si>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</si>
  <si>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</si>
  <si>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</si>
  <si>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</si>
  <si>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</si>
  <si>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</si>
  <si>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</si>
  <si>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</si>
  <si>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</si>
  <si>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</si>
  <si>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</si>
  <si>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</si>
  <si>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</si>
  <si>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</si>
  <si>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</si>
  <si>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</si>
  <si>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</si>
  <si>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</si>
  <si>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</si>
  <si>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</si>
  <si>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</si>
  <si>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</si>
  <si>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</si>
  <si>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</si>
  <si>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</si>
  <si>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</si>
  <si>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</si>
  <si>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</si>
  <si>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</si>
  <si>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</si>
  <si>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</si>
  <si>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</si>
  <si>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</si>
  <si>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</si>
  <si>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</si>
  <si>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</si>
  <si>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</si>
  <si>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</si>
  <si>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</si>
  <si>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</si>
  <si>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</si>
  <si>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</si>
  <si>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</si>
  <si>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</si>
  <si>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</si>
  <si>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</si>
  <si>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</si>
  <si>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</si>
  <si>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</si>
  <si>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</si>
  <si>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</si>
  <si>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</si>
  <si>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</si>
  <si>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</si>
  <si>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</si>
  <si>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</si>
  <si>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</si>
  <si>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</si>
  <si>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</si>
  <si>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</si>
  <si>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</si>
  <si>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</si>
  <si>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</si>
  <si>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</si>
  <si>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</si>
  <si>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</si>
  <si>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</si>
  <si>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</si>
  <si>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</si>
  <si>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</si>
  <si>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</si>
  <si>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</si>
  <si>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</si>
  <si>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</si>
  <si>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</si>
  <si>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</si>
  <si>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</si>
  <si>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</si>
  <si>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</si>
  <si>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</si>
  <si>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</si>
  <si>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</si>
  <si>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</si>
  <si>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</si>
  <si>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</si>
  <si>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</si>
  <si>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</si>
  <si>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</si>
  <si>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</si>
  <si>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</si>
  <si>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</si>
  <si>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</si>
  <si>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</si>
  <si>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</si>
  <si>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</si>
  <si>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</si>
  <si>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</si>
  <si>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</si>
  <si>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</si>
  <si>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</si>
  <si>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</si>
  <si>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</si>
  <si>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</si>
  <si>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</si>
  <si>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</si>
  <si>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</si>
  <si>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</si>
  <si>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</si>
  <si>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</si>
  <si>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</si>
  <si>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</si>
  <si>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</si>
  <si>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</si>
  <si>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</si>
  <si>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</si>
  <si>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</si>
  <si>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</si>
  <si>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</si>
  <si>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</si>
  <si>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</si>
  <si>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</si>
  <si>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</si>
  <si>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</si>
  <si>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</si>
  <si>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</si>
  <si>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</si>
  <si>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</si>
  <si>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</si>
  <si>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</si>
  <si>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</si>
  <si>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</si>
  <si>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</si>
  <si>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</si>
  <si>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</si>
  <si>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</si>
  <si>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</si>
  <si>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</si>
  <si>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</si>
  <si>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</si>
  <si>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</si>
  <si>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</si>
  <si>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</si>
  <si>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</si>
  <si>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</si>
  <si>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</si>
  <si>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</si>
  <si>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</si>
  <si>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</si>
  <si>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</si>
  <si>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</si>
  <si>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</si>
  <si>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</si>
  <si>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</si>
  <si>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</si>
  <si>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</si>
  <si>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</si>
  <si>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</si>
  <si>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</si>
  <si>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</si>
  <si>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</si>
  <si>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</si>
  <si>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</si>
  <si>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</si>
  <si>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</si>
  <si>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</si>
  <si>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</si>
  <si>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</si>
  <si>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</si>
  <si>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</si>
  <si>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</si>
  <si>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</si>
  <si>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</si>
  <si>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</si>
  <si>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</si>
  <si>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</si>
  <si>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</si>
  <si>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</si>
  <si>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</si>
  <si>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</si>
  <si>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</si>
  <si>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</si>
  <si>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</si>
  <si>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</si>
  <si>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</si>
  <si>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</si>
  <si>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</si>
  <si>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</si>
  <si>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</si>
  <si>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</si>
  <si>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</si>
  <si>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</si>
  <si>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</si>
  <si>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</si>
  <si>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</si>
  <si>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</si>
  <si>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</si>
  <si>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</si>
  <si>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</si>
  <si>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</si>
  <si>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</si>
  <si>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</si>
  <si>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</si>
  <si>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</si>
  <si>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</si>
  <si>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</si>
  <si>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</si>
  <si>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</si>
  <si>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</si>
  <si>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</si>
  <si>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</si>
  <si>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</si>
  <si>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</si>
  <si>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</si>
  <si>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</si>
  <si>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</si>
  <si>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</si>
  <si>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</si>
  <si>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</si>
  <si>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</si>
  <si>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</si>
  <si>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</si>
  <si>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</si>
  <si>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</si>
  <si>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</si>
  <si>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</si>
  <si>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</si>
  <si>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</si>
  <si>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</si>
  <si>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</si>
  <si>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</si>
  <si>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</si>
  <si>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</si>
  <si>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</si>
  <si>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</si>
  <si>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</si>
  <si>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</si>
  <si>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</si>
  <si>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</si>
  <si>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</si>
  <si>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</si>
  <si>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</si>
  <si>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</si>
  <si>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</si>
  <si>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</si>
  <si>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</si>
  <si>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</si>
  <si>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</si>
  <si>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</si>
  <si>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</si>
  <si>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</si>
  <si>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</si>
  <si>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</si>
  <si>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</si>
  <si>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</si>
  <si>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</si>
  <si>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</si>
  <si>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</si>
  <si>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</si>
  <si>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</si>
  <si>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</si>
  <si>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</si>
  <si>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</si>
  <si>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</si>
  <si>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</si>
  <si>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</si>
  <si>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</si>
  <si>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</si>
  <si>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</si>
  <si>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</si>
  <si>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</si>
  <si>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</si>
  <si>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</si>
  <si>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</si>
  <si>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</si>
  <si>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</si>
  <si>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</si>
  <si>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</si>
  <si>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</si>
  <si>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</si>
  <si>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</si>
  <si>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</si>
  <si>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</si>
  <si>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</si>
  <si>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</si>
  <si>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</si>
  <si>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</si>
  <si>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</si>
  <si>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</si>
  <si>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</si>
  <si>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</si>
  <si>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</si>
  <si>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</si>
  <si>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</si>
  <si>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</si>
  <si>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</si>
  <si>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</si>
  <si>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</si>
  <si>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</si>
  <si>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</si>
  <si>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</si>
  <si>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</si>
  <si>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</si>
  <si>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</si>
  <si>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</si>
  <si>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</si>
  <si>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</si>
  <si>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</si>
  <si>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</si>
  <si>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</si>
  <si>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</si>
  <si>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</si>
  <si>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</si>
  <si>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</si>
  <si>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</si>
  <si>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</si>
  <si>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</si>
  <si>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</si>
  <si>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</si>
  <si>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</si>
  <si>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</si>
  <si>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</si>
  <si>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</si>
  <si>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</si>
  <si>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</si>
  <si>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</si>
  <si>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</si>
  <si>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</si>
  <si>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</si>
  <si>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</si>
  <si>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</si>
  <si>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</si>
  <si>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</si>
  <si>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</si>
  <si>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</si>
  <si>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</si>
  <si>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</si>
  <si>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</si>
  <si>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</si>
  <si>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</si>
  <si>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</si>
  <si>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</si>
  <si>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</si>
  <si>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</si>
  <si>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</si>
  <si>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</si>
  <si>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</si>
  <si>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</si>
  <si>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</si>
  <si>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</si>
  <si>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</si>
  <si>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</si>
  <si>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</si>
  <si>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</si>
  <si>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</si>
  <si>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</si>
  <si>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</si>
  <si>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</si>
  <si>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</si>
  <si>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</si>
  <si>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</si>
  <si>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</si>
  <si>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</si>
  <si>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</si>
  <si>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</si>
  <si>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</si>
  <si>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</si>
  <si>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</si>
  <si>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</si>
  <si>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</si>
  <si>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</si>
  <si>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</si>
  <si>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</si>
  <si>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</si>
  <si>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</si>
  <si>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</si>
  <si>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</si>
  <si>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</si>
  <si>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</si>
  <si>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</si>
  <si>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</si>
  <si>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</si>
  <si>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</si>
  <si>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</si>
  <si>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</si>
  <si>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</si>
  <si>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</si>
  <si>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</si>
  <si>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</si>
  <si>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</si>
  <si>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</si>
  <si>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</si>
  <si>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</si>
  <si>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</si>
  <si>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</si>
  <si>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</si>
  <si>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</si>
  <si>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</si>
  <si>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</si>
  <si>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</si>
  <si>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</si>
  <si>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</si>
  <si>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</si>
  <si>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</si>
  <si>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</si>
  <si>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</si>
  <si>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</si>
  <si>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</si>
  <si>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</si>
  <si>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</si>
  <si>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</si>
  <si>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</si>
  <si>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</si>
  <si>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</si>
  <si>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</si>
  <si>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</si>
  <si>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</si>
  <si>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</si>
  <si>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</si>
  <si>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</si>
  <si>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</si>
  <si>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</si>
  <si>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</si>
  <si>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</si>
  <si>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</si>
  <si>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</si>
  <si>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</si>
  <si>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</si>
  <si>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</si>
  <si>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</si>
  <si>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</si>
  <si>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</si>
  <si>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</si>
  <si>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</si>
  <si>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</si>
  <si>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</si>
  <si>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</si>
  <si>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</si>
  <si>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</si>
  <si>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</si>
  <si>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</si>
  <si>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</si>
  <si>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</si>
  <si>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</si>
  <si>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</si>
  <si>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</si>
  <si>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</si>
  <si>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</si>
  <si>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</si>
  <si>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</si>
  <si>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</si>
  <si>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</si>
  <si>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</si>
  <si>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</si>
  <si>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</si>
  <si>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</si>
  <si>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</si>
  <si>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</si>
  <si>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</si>
  <si>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</si>
  <si>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</si>
  <si>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</si>
  <si>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</si>
  <si>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</si>
  <si>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</si>
  <si>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</si>
  <si>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</si>
  <si>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</si>
  <si>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</si>
  <si>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</si>
  <si>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</si>
  <si>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</si>
  <si>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</si>
  <si>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</si>
  <si>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</si>
  <si>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</si>
  <si>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</si>
  <si>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</si>
  <si>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</si>
  <si>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</si>
  <si>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</si>
  <si>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</si>
  <si>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</si>
  <si>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</si>
  <si>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</si>
  <si>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</si>
  <si>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</si>
  <si>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</si>
  <si>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</si>
  <si>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</si>
  <si>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</si>
  <si>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</si>
  <si>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</si>
  <si>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</si>
  <si>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</si>
  <si>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</si>
  <si>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</si>
  <si>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</si>
  <si>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</si>
  <si>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</si>
  <si>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</si>
  <si>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</si>
  <si>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</si>
  <si>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</si>
  <si>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</si>
  <si>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</si>
  <si>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</si>
  <si>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</si>
  <si>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</si>
  <si>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</si>
  <si>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</si>
  <si>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</si>
  <si>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</si>
  <si>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</si>
  <si>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</si>
  <si>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</si>
  <si>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</si>
  <si>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</si>
  <si>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</si>
  <si>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</si>
  <si>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</si>
  <si>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</si>
  <si>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</si>
  <si>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</si>
  <si>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</si>
  <si>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</si>
  <si>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</si>
  <si>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</si>
  <si>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</si>
  <si>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</si>
  <si>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</si>
  <si>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</si>
  <si>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</si>
  <si>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</si>
  <si>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</si>
  <si>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</si>
  <si>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</si>
  <si>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</si>
  <si>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</si>
  <si>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</si>
  <si>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</si>
  <si>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</si>
  <si>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</si>
  <si>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</si>
  <si>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</si>
  <si>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</si>
  <si>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</si>
  <si>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</si>
  <si>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</si>
  <si>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</si>
  <si>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</si>
  <si>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</si>
  <si>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</si>
  <si>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</si>
  <si>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</si>
  <si>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</si>
  <si>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</si>
  <si>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</si>
  <si>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</si>
  <si>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</si>
  <si>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</si>
  <si>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</si>
  <si>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</si>
  <si>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</si>
  <si>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</si>
  <si>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</si>
  <si>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</si>
  <si>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</si>
  <si>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</si>
  <si>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</si>
  <si>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</si>
  <si>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</si>
  <si>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</si>
  <si>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</si>
  <si>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</si>
  <si>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</si>
  <si>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</si>
  <si>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</si>
  <si>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</si>
  <si>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</si>
  <si>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</si>
  <si>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</si>
  <si>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</si>
  <si>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</si>
  <si>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</si>
  <si>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</si>
  <si>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</si>
  <si>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</si>
  <si>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</si>
  <si>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</si>
  <si>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</si>
  <si>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</si>
  <si>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</si>
  <si>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</si>
  <si>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</si>
  <si>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</si>
  <si>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</si>
  <si>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</si>
  <si>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</si>
  <si>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</si>
  <si>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</si>
  <si>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</si>
  <si>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</si>
  <si>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</si>
  <si>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</si>
  <si>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</si>
  <si>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</si>
  <si>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</si>
  <si>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</si>
  <si>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</si>
  <si>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</si>
  <si>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</si>
  <si>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</si>
  <si>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</si>
  <si>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</si>
  <si>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</si>
  <si>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</si>
  <si>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</si>
  <si>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</si>
  <si>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</si>
  <si>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</si>
  <si>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</si>
  <si>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</si>
  <si>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</si>
  <si>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</si>
  <si>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</si>
  <si>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</si>
  <si>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</si>
  <si>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</si>
  <si>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</si>
  <si>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</si>
  <si>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</si>
  <si>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</si>
  <si>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</si>
  <si>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</si>
  <si>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</si>
  <si>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</si>
  <si>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</si>
  <si>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</si>
  <si>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</si>
  <si>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</si>
  <si>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</si>
  <si>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</si>
  <si>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</si>
  <si>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</si>
  <si>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</si>
  <si>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</si>
  <si>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</si>
  <si>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</si>
  <si>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</si>
  <si>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</si>
  <si>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</si>
  <si>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</si>
  <si>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</si>
  <si>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</si>
  <si>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</si>
  <si>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</si>
  <si>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</si>
  <si>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</si>
  <si>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</si>
  <si>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</si>
  <si>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</si>
  <si>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</si>
  <si>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</si>
  <si>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</si>
  <si>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</si>
  <si>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</si>
  <si>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</si>
  <si>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</si>
  <si>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</si>
  <si>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</si>
  <si>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</si>
  <si>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</si>
  <si>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</si>
  <si>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</si>
  <si>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</si>
  <si>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</si>
  <si>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</si>
  <si>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</si>
  <si>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</si>
  <si>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</si>
  <si>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</si>
  <si>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</si>
  <si>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</si>
  <si>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</si>
  <si>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</si>
  <si>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</si>
  <si>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</si>
  <si>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</si>
  <si>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</si>
  <si>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</si>
  <si>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</si>
  <si>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</si>
  <si>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</si>
  <si>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</si>
  <si>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</si>
  <si>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</si>
  <si>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</si>
  <si>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</si>
  <si>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</si>
  <si>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</si>
  <si>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</si>
  <si>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</si>
  <si>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</si>
  <si>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</si>
  <si>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</si>
  <si>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</si>
  <si>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</si>
  <si>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</si>
  <si>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</si>
  <si>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</si>
  <si>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</si>
  <si>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</si>
  <si>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</si>
  <si>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</si>
  <si>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</si>
  <si>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</si>
  <si>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</si>
  <si>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</si>
  <si>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</si>
  <si>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</si>
  <si>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</si>
  <si>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</si>
  <si>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</si>
  <si>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</si>
  <si>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</si>
  <si>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</si>
  <si>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</si>
  <si>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</si>
  <si>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</si>
  <si>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</si>
  <si>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</si>
  <si>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</si>
  <si>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</si>
  <si>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</si>
  <si>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</si>
  <si>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</si>
  <si>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</si>
  <si>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</si>
  <si>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</si>
  <si>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</si>
  <si>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</si>
  <si>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</si>
  <si>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</si>
  <si>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</si>
  <si>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</si>
  <si>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</si>
  <si>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</si>
  <si>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</si>
  <si>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</si>
  <si>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</si>
  <si>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</si>
  <si>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</si>
  <si>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</si>
  <si>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</si>
  <si>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</si>
  <si>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</si>
  <si>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</si>
  <si>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</si>
  <si>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</si>
  <si>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</si>
  <si>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</si>
  <si>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</si>
  <si>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</si>
  <si>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</si>
  <si>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</si>
  <si>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</si>
  <si>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</si>
  <si>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</si>
  <si>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</si>
  <si>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</si>
  <si>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</si>
  <si>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</si>
  <si>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</si>
  <si>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</si>
  <si>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</si>
  <si>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</si>
  <si>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</si>
  <si>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</si>
  <si>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</si>
  <si>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</si>
  <si>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</si>
  <si>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</si>
  <si>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</si>
  <si>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</si>
  <si>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</si>
  <si>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</si>
  <si>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</si>
  <si>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</si>
  <si>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</si>
  <si>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</si>
  <si>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</si>
  <si>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</si>
  <si>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</si>
  <si>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</si>
  <si>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</si>
  <si>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</si>
  <si>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</si>
  <si>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</si>
  <si>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</si>
  <si>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</si>
  <si>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</si>
  <si>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</si>
  <si>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</si>
  <si>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</si>
  <si>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</si>
  <si>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</si>
  <si>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</si>
  <si>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</si>
  <si>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</si>
  <si>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</si>
  <si>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</si>
  <si>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</si>
  <si>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</si>
  <si>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</si>
  <si>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</si>
  <si>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</si>
  <si>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</si>
  <si>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</si>
  <si>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</si>
  <si>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</si>
  <si>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</si>
  <si>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</si>
  <si>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</si>
  <si>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</si>
  <si>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</si>
  <si>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</si>
  <si>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</si>
  <si>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</si>
  <si>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</si>
  <si>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</si>
  <si>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</si>
  <si>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</si>
  <si>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</si>
  <si>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</si>
  <si>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</si>
  <si>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</si>
  <si>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</si>
  <si>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</si>
  <si>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</si>
  <si>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</si>
  <si>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</si>
  <si>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</si>
  <si>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</si>
  <si>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</si>
  <si>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</si>
  <si>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</si>
  <si>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</si>
  <si>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</si>
  <si>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</si>
  <si>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</si>
  <si>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</si>
  <si>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</si>
  <si>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</si>
  <si>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</si>
  <si>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</si>
  <si>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</si>
  <si>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</si>
  <si>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</si>
  <si>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</si>
  <si>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</si>
  <si>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</si>
  <si>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</si>
  <si>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</si>
  <si>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</si>
  <si>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</si>
  <si>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</si>
  <si>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</si>
  <si>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</si>
  <si>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</si>
  <si>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</si>
  <si>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</si>
  <si>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</si>
  <si>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</si>
  <si>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</si>
  <si>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</si>
  <si>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</si>
  <si>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</si>
  <si>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</si>
  <si>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</si>
  <si>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</si>
  <si>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</si>
  <si>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</si>
  <si>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</si>
  <si>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</si>
  <si>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</si>
  <si>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</si>
  <si>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</si>
  <si>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</si>
  <si>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</si>
  <si>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</si>
  <si>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</si>
  <si>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</si>
  <si>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</si>
  <si>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</si>
  <si>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</si>
  <si>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</si>
  <si>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</si>
  <si>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</si>
  <si>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</si>
  <si>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</si>
  <si>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</si>
  <si>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</si>
  <si>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</si>
  <si>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</si>
  <si>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</si>
  <si>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</si>
  <si>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</si>
  <si>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</si>
  <si>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</si>
  <si>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</si>
  <si>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</si>
  <si>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</si>
  <si>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</si>
  <si>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</si>
  <si>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</si>
  <si>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</si>
  <si>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</si>
  <si>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</si>
  <si>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</si>
  <si>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</si>
  <si>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</si>
  <si>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</si>
  <si>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</si>
  <si>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</si>
  <si>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</si>
  <si>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</si>
  <si>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</si>
  <si>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</si>
  <si>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</si>
  <si>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</si>
  <si>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</si>
  <si>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</si>
  <si>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</si>
  <si>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</si>
  <si>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</si>
  <si>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</si>
  <si>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</si>
  <si>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</si>
  <si>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</si>
  <si>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</si>
  <si>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</si>
  <si>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</si>
  <si>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</si>
  <si>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</si>
  <si>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</si>
  <si>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</si>
  <si>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</si>
  <si>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</si>
  <si>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</si>
  <si>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</si>
  <si>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</si>
  <si>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</si>
  <si>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</si>
  <si>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</si>
  <si>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</si>
  <si>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</si>
  <si>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</si>
  <si>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</si>
  <si>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</si>
  <si>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</si>
  <si>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</si>
  <si>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</si>
  <si>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</si>
  <si>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</si>
  <si>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</si>
  <si>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</si>
  <si>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</si>
  <si>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</si>
  <si>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</si>
  <si>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</si>
  <si>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</si>
  <si>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</si>
  <si>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</si>
  <si>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</si>
  <si>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</si>
  <si>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</si>
  <si>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</si>
  <si>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</si>
  <si>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</si>
  <si>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</si>
  <si>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</si>
  <si>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</si>
  <si>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</si>
  <si>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</si>
  <si>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</si>
  <si>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</si>
  <si>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</si>
  <si>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</si>
  <si>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</si>
  <si>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</si>
  <si>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</si>
  <si>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</si>
  <si>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</si>
  <si>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</si>
  <si>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</si>
  <si>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</si>
  <si>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</si>
  <si>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</si>
  <si>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</si>
  <si>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</si>
  <si>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</si>
  <si>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</si>
  <si>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</si>
  <si>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</si>
  <si>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</si>
  <si>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</si>
  <si>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</si>
  <si>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</si>
  <si>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</si>
  <si>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</si>
  <si>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</si>
  <si>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</si>
  <si>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</si>
  <si>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</si>
  <si>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</si>
  <si>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</si>
  <si>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</si>
  <si>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</si>
  <si>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</si>
  <si>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</si>
  <si>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</si>
  <si>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</si>
  <si>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</si>
  <si>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</si>
  <si>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</si>
  <si>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</si>
  <si>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</si>
  <si>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</si>
  <si>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</si>
  <si>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</si>
  <si>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</si>
  <si>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</si>
  <si>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</si>
  <si>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</si>
  <si>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</si>
  <si>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</si>
  <si>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</si>
  <si>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</si>
  <si>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</si>
  <si>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</si>
  <si>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</si>
  <si>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</si>
  <si>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</si>
  <si>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</si>
  <si>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</si>
  <si>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</si>
  <si>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</si>
  <si>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</si>
  <si>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</si>
  <si>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</si>
  <si>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</si>
  <si>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</si>
  <si>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</si>
  <si>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</si>
  <si>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</si>
  <si>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</si>
  <si>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</si>
  <si>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</si>
  <si>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</si>
  <si>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</si>
  <si>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</si>
  <si>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</si>
  <si>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</si>
  <si>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</si>
  <si>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</si>
  <si>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</si>
  <si>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</si>
  <si>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</si>
  <si>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</si>
  <si>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</si>
  <si>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</si>
  <si>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</si>
  <si>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</si>
  <si>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</si>
  <si>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</si>
  <si>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</si>
  <si>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</si>
  <si>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</si>
  <si>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</si>
  <si>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</si>
  <si>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</si>
  <si>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</si>
  <si>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</si>
  <si>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</si>
  <si>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</si>
  <si>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</si>
  <si>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</si>
  <si>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</si>
  <si>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</si>
  <si>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</si>
  <si>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</si>
  <si>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</si>
  <si>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</si>
  <si>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</si>
  <si>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</si>
  <si>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</si>
  <si>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</si>
  <si>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</si>
  <si>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</si>
  <si>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</si>
  <si>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</si>
  <si>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</si>
  <si>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</si>
  <si>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</si>
  <si>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</si>
  <si>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</si>
  <si>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</si>
  <si>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</si>
  <si>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</si>
  <si>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</si>
  <si>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</si>
  <si>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</si>
  <si>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</si>
  <si>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</si>
  <si>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</si>
  <si>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</si>
  <si>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</si>
  <si>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</si>
  <si>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</si>
  <si>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</si>
  <si>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</si>
  <si>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</si>
  <si>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</si>
  <si>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</si>
  <si>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</si>
  <si>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</si>
  <si>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</si>
  <si>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</si>
  <si>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</si>
  <si>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</si>
  <si>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</si>
  <si>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</si>
  <si>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</si>
  <si>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</si>
  <si>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</si>
  <si>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</si>
  <si>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</si>
  <si>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</si>
  <si>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</si>
  <si>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</si>
  <si>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</si>
  <si>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</si>
  <si>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</si>
  <si>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</si>
  <si>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</si>
  <si>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</si>
  <si>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</si>
  <si>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</si>
  <si>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</si>
  <si>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</si>
  <si>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</si>
  <si>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</si>
  <si>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</si>
  <si>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</si>
  <si>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</si>
  <si>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</si>
  <si>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</si>
  <si>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</si>
  <si>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</si>
  <si>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</si>
  <si>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</si>
  <si>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</si>
  <si>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</si>
  <si>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</si>
  <si>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</si>
  <si>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</si>
  <si>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</si>
  <si>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</si>
  <si>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</si>
  <si>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</si>
  <si>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</si>
  <si>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</si>
  <si>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</si>
  <si>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</si>
  <si>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</si>
  <si>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</si>
  <si>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</si>
  <si>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</si>
  <si>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</si>
  <si>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</si>
  <si>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</si>
  <si>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</si>
  <si>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</si>
  <si>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</si>
  <si>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</si>
  <si>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</si>
  <si>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</si>
  <si>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</si>
  <si>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</si>
  <si>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</si>
  <si>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</si>
  <si>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</si>
  <si>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</si>
  <si>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</si>
  <si>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</si>
  <si>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</si>
  <si>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</si>
  <si>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</si>
  <si>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</si>
  <si>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</si>
  <si>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</si>
  <si>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</si>
  <si>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</si>
  <si>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</si>
  <si>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</si>
  <si>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</si>
  <si>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</si>
  <si>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</si>
  <si>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</si>
  <si>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</si>
  <si>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</si>
  <si>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</si>
  <si>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</si>
  <si>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</si>
  <si>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</si>
  <si>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</si>
  <si>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</si>
  <si>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</si>
  <si>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</si>
  <si>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</si>
  <si>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</si>
  <si>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</si>
  <si>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</si>
  <si>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</si>
  <si>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</si>
  <si>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</si>
  <si>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</si>
  <si>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</si>
  <si>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</si>
  <si>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</si>
  <si>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</si>
  <si>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</si>
  <si>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</si>
  <si>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</si>
  <si>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</si>
  <si>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</si>
  <si>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</si>
  <si>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</si>
  <si>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</si>
  <si>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</si>
  <si>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</si>
  <si>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</si>
  <si>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</si>
  <si>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</si>
  <si>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</si>
  <si>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</si>
  <si>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</si>
  <si>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</si>
  <si>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</si>
  <si>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</si>
  <si>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</si>
  <si>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</si>
  <si>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</si>
  <si>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</si>
  <si>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</si>
  <si>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</si>
  <si>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</si>
  <si>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</si>
  <si>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</si>
  <si>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</si>
  <si>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</si>
  <si>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</si>
  <si>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</si>
  <si>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</si>
  <si>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</si>
  <si>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</si>
  <si>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</si>
  <si>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</si>
  <si>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</si>
  <si>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</si>
  <si>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</si>
  <si>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</si>
  <si>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</si>
  <si>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</si>
  <si>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</si>
  <si>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</si>
  <si>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</si>
  <si>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</si>
  <si>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</si>
  <si>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</si>
  <si>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</si>
  <si>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</si>
  <si>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</si>
  <si>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</si>
  <si>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</si>
  <si>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</si>
  <si>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</si>
  <si>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</si>
  <si>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</si>
  <si>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</si>
  <si>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</si>
  <si>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</si>
  <si>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</si>
  <si>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</si>
  <si>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</si>
  <si>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</si>
  <si>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</si>
  <si>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</si>
  <si>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</si>
  <si>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</si>
  <si>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</si>
  <si>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</si>
  <si>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</si>
  <si>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</si>
  <si>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</si>
  <si>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</si>
  <si>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</si>
  <si>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</si>
  <si>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</si>
  <si>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</si>
  <si>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</si>
  <si>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</si>
  <si>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</si>
  <si>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</si>
  <si>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</si>
  <si>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</si>
  <si>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</si>
  <si>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</si>
  <si>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</si>
  <si>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</si>
  <si>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</si>
  <si>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</si>
  <si>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</si>
  <si>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</si>
  <si>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</si>
  <si>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</si>
  <si>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</si>
  <si>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</si>
  <si>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</si>
  <si>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</si>
  <si>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</si>
  <si>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</si>
  <si>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</si>
  <si>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</si>
  <si>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</si>
  <si>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</si>
  <si>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</si>
  <si>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</si>
  <si>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</si>
  <si>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</si>
  <si>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</si>
  <si>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</si>
  <si>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</si>
  <si>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</si>
  <si>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</si>
  <si>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</si>
  <si>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</si>
  <si>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</si>
  <si>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</si>
  <si>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</si>
  <si>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</si>
  <si>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</si>
  <si>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</si>
  <si>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</si>
  <si>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</si>
  <si>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</si>
  <si>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</si>
  <si>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</si>
  <si>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</si>
  <si>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</si>
  <si>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</si>
  <si>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</si>
  <si>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</si>
  <si>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</si>
  <si>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</si>
  <si>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</si>
  <si>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</si>
  <si>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</si>
  <si>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</si>
  <si>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</si>
  <si>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</si>
  <si>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</si>
  <si>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</si>
  <si>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</si>
  <si>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</si>
  <si>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</si>
  <si>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</si>
  <si>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</si>
  <si>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</si>
  <si>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</si>
  <si>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</si>
  <si>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</si>
  <si>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</si>
  <si>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</si>
  <si>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</si>
  <si>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</si>
  <si>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</si>
  <si>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</si>
  <si>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</si>
  <si>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</si>
  <si>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</si>
  <si>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</si>
  <si>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</si>
  <si>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</si>
  <si>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</si>
  <si>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</si>
  <si>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</si>
  <si>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</si>
  <si>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</si>
  <si>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</si>
  <si>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</si>
  <si>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</si>
  <si>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</si>
  <si>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</si>
  <si>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</si>
  <si>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</si>
  <si>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</si>
  <si>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</si>
  <si>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</si>
  <si>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</si>
  <si>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</si>
  <si>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</si>
  <si>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</si>
  <si>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</si>
  <si>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</si>
  <si>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</si>
  <si>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</si>
  <si>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</si>
  <si>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</si>
  <si>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</si>
  <si>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</si>
  <si>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</si>
  <si>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</si>
  <si>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</si>
  <si>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</si>
  <si>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</si>
  <si>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</si>
  <si>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</si>
  <si>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</si>
  <si>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</si>
  <si>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</si>
  <si>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</si>
  <si>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</si>
  <si>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</si>
  <si>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</si>
  <si>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</si>
  <si>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</si>
  <si>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</si>
  <si>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</si>
  <si>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</si>
  <si>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</si>
  <si>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</si>
  <si>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</si>
  <si>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</si>
  <si>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</si>
  <si>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</si>
  <si>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</si>
  <si>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</si>
  <si>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</si>
  <si>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</si>
  <si>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</si>
  <si>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</si>
  <si>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</si>
  <si>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</si>
  <si>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</si>
  <si>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</si>
  <si>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</si>
  <si>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</si>
  <si>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</si>
  <si>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</si>
  <si>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</si>
  <si>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</si>
  <si>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</si>
  <si>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</si>
  <si>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</si>
  <si>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</si>
  <si>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</si>
  <si>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</si>
  <si>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</si>
  <si>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</si>
  <si>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</si>
  <si>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</si>
  <si>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</si>
  <si>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</si>
  <si>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</si>
  <si>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</si>
  <si>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</si>
  <si>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</si>
  <si>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</si>
  <si>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</si>
  <si>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</si>
  <si>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</si>
  <si>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</si>
  <si>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</si>
  <si>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</si>
  <si>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</si>
  <si>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</si>
  <si>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</si>
  <si>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</si>
  <si>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</si>
  <si>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</si>
  <si>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</si>
  <si>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</si>
  <si>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</si>
  <si>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</si>
  <si>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</si>
  <si>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</si>
  <si>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</si>
  <si>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</si>
  <si>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</si>
  <si>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</si>
  <si>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</si>
  <si>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</si>
  <si>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</si>
  <si>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</si>
  <si>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</si>
  <si>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</si>
  <si>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</si>
  <si>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</si>
  <si>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</si>
  <si>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</si>
  <si>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</si>
  <si>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</si>
  <si>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</si>
  <si>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</si>
  <si>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</si>
  <si>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</si>
  <si>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</si>
  <si>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</si>
  <si>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</si>
  <si>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</si>
  <si>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</si>
  <si>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</si>
  <si>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</si>
  <si>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</si>
  <si>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</si>
  <si>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</si>
  <si>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</si>
  <si>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</si>
  <si>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</si>
  <si>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</si>
  <si>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</si>
  <si>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</si>
  <si>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</si>
  <si>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</si>
  <si>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</si>
  <si>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</si>
  <si>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</si>
  <si>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</si>
  <si>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</si>
  <si>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</si>
  <si>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</si>
  <si>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</si>
  <si>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</si>
  <si>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</si>
  <si>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</si>
  <si>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</si>
  <si>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</si>
  <si>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</si>
  <si>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</si>
  <si>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</si>
  <si>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</si>
  <si>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</si>
  <si>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</si>
  <si>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</si>
  <si>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</si>
  <si>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</si>
  <si>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</si>
  <si>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</si>
  <si>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</si>
  <si>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</si>
  <si>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</si>
  <si>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</si>
  <si>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</si>
  <si>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</si>
  <si>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</si>
  <si>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</si>
  <si>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</si>
  <si>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</si>
  <si>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</si>
  <si>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</si>
  <si>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</si>
  <si>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</si>
  <si>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</si>
  <si>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</si>
  <si>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</si>
  <si>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</si>
  <si>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</si>
  <si>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</si>
  <si>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</si>
  <si>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</si>
  <si>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</si>
  <si>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</si>
  <si>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</si>
  <si>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</si>
  <si>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</si>
  <si>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</si>
  <si>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</si>
  <si>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</si>
  <si>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</si>
  <si>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</si>
  <si>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</si>
  <si>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</si>
  <si>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</si>
  <si>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</si>
  <si>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</si>
  <si>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</si>
  <si>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</si>
  <si>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</si>
  <si>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</si>
  <si>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</si>
  <si>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</si>
  <si>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</si>
  <si>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</si>
  <si>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</si>
  <si>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</si>
  <si>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</si>
  <si>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</si>
  <si>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</si>
  <si>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</si>
  <si>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</si>
  <si>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</si>
  <si>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</si>
  <si>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</si>
  <si>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</si>
  <si>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</si>
  <si>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</si>
  <si>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</si>
  <si>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</si>
  <si>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</si>
  <si>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</si>
  <si>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</si>
  <si>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</si>
  <si>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</si>
  <si>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</si>
  <si>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</si>
  <si>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</si>
  <si>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</si>
  <si>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</si>
  <si>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</si>
  <si>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</si>
  <si>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</si>
  <si>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</si>
  <si>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</si>
  <si>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</si>
  <si>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</si>
  <si>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</si>
  <si>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</si>
  <si>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</si>
  <si>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</si>
  <si>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</si>
  <si>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</si>
  <si>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</si>
  <si>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</si>
  <si>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</si>
  <si>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</si>
  <si>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</si>
  <si>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</si>
  <si>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</si>
  <si>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</si>
  <si>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</si>
  <si>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</si>
  <si>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</si>
  <si>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</si>
  <si>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</si>
  <si>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</si>
  <si>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</si>
  <si>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</si>
  <si>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</si>
  <si>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</si>
  <si>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</si>
  <si>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</si>
  <si>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</si>
  <si>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</si>
  <si>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</si>
  <si>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</si>
  <si>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</si>
  <si>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</si>
  <si>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</si>
  <si>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</si>
  <si>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</si>
  <si>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</si>
  <si>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</si>
  <si>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</si>
  <si>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</si>
  <si>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</si>
  <si>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</si>
  <si>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</si>
  <si>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</si>
  <si>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</si>
  <si>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</si>
  <si>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</si>
  <si>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</si>
  <si>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</si>
  <si>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</si>
  <si>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</si>
  <si>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</si>
  <si>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</si>
  <si>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</si>
  <si>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</si>
  <si>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</si>
  <si>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</si>
  <si>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</si>
  <si>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</si>
  <si>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</si>
  <si>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</si>
  <si>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</si>
  <si>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</si>
  <si>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</si>
  <si>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</si>
  <si>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</si>
  <si>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</si>
  <si>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</si>
  <si>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</si>
  <si>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</si>
  <si>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</si>
  <si>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</si>
  <si>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</si>
  <si>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</si>
  <si>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</si>
  <si>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</si>
  <si>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</si>
  <si>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</si>
  <si>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</si>
  <si>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</si>
  <si>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</si>
  <si>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</si>
  <si>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</si>
  <si>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</si>
  <si>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</si>
  <si>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</si>
  <si>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</si>
  <si>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</si>
  <si>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</si>
  <si>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</si>
  <si>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</si>
  <si>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</si>
  <si>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</si>
  <si>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</si>
  <si>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</si>
  <si>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</si>
  <si>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</si>
  <si>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</si>
  <si>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</si>
  <si>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</si>
  <si>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</si>
  <si>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</si>
  <si>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</si>
  <si>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</si>
  <si>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</si>
  <si>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</si>
  <si>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</si>
  <si>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</si>
  <si>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</si>
  <si>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</si>
  <si>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</si>
  <si>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</si>
  <si>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</si>
  <si>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</si>
  <si>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</si>
  <si>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</si>
  <si>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</si>
  <si>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</si>
  <si>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</si>
  <si>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</si>
  <si>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</si>
  <si>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</si>
  <si>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</si>
  <si>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</si>
  <si>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</si>
  <si>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</si>
  <si>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</si>
  <si>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</si>
  <si>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</si>
  <si>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</si>
  <si>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</si>
  <si>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</si>
  <si>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</si>
  <si>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</si>
  <si>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</si>
  <si>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</si>
  <si>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</si>
  <si>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</si>
  <si>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</si>
  <si>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</si>
  <si>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</si>
  <si>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</si>
  <si>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</si>
  <si>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</si>
  <si>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</si>
  <si>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</si>
  <si>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</si>
  <si>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</si>
  <si>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</si>
  <si>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</si>
  <si>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</si>
  <si>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</si>
  <si>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</si>
  <si>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</si>
  <si>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</si>
  <si>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</si>
  <si>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</si>
  <si>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</si>
  <si>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</si>
  <si>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</si>
  <si>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</si>
  <si>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</si>
  <si>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</si>
  <si>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</si>
  <si>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</si>
  <si>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</si>
  <si>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</si>
  <si>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</si>
  <si>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</si>
  <si>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</si>
  <si>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</si>
  <si>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</si>
  <si>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</si>
  <si>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</si>
  <si>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</si>
  <si>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</si>
  <si>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</si>
  <si>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</si>
  <si>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</si>
  <si>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</si>
  <si>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</si>
  <si>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</si>
  <si>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</si>
  <si>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</si>
  <si>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</si>
  <si>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</si>
  <si>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</si>
  <si>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</si>
  <si>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</si>
  <si>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</si>
  <si>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</si>
  <si>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</si>
  <si>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</si>
  <si>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</si>
  <si>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</si>
  <si>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</si>
  <si>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</si>
  <si>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</si>
  <si>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</si>
  <si>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</si>
  <si>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</si>
  <si>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</si>
  <si>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</si>
  <si>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</si>
  <si>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</si>
  <si>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</si>
  <si>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</si>
  <si>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</si>
  <si>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</si>
  <si>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</si>
  <si>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</si>
  <si>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</si>
  <si>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</si>
  <si>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</si>
  <si>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</si>
  <si>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</si>
  <si>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</si>
  <si>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</si>
  <si>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</si>
  <si>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</si>
  <si>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</si>
  <si>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</si>
  <si>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</si>
  <si>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</si>
  <si>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</si>
  <si>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</si>
  <si>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</si>
  <si>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</si>
  <si>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</si>
  <si>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</si>
  <si>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</si>
  <si>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</si>
  <si>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</si>
  <si>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</si>
  <si>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</si>
  <si>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</si>
  <si>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</si>
  <si>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</si>
  <si>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</si>
  <si>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</si>
  <si>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</si>
  <si>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</si>
  <si>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</si>
  <si>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</si>
  <si>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</si>
  <si>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</si>
  <si>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</si>
  <si>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</si>
  <si>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</si>
  <si>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</si>
  <si>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</si>
  <si>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</si>
  <si>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</si>
  <si>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</si>
  <si>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</si>
  <si>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</si>
  <si>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</si>
  <si>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</si>
  <si>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</si>
  <si>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</si>
  <si>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</si>
  <si>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</si>
  <si>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</si>
  <si>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</si>
  <si>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</si>
  <si>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</si>
  <si>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</si>
  <si>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</si>
  <si>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</si>
  <si>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</si>
  <si>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</si>
  <si>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</si>
  <si>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</si>
  <si>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</si>
  <si>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</si>
  <si>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</si>
  <si>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</si>
  <si>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</si>
  <si>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</si>
  <si>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</si>
  <si>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</si>
  <si>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</si>
  <si>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</si>
  <si>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</si>
  <si>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</si>
  <si>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</si>
  <si>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</si>
  <si>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</si>
  <si>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</si>
  <si>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</si>
  <si>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</si>
  <si>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</si>
  <si>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</si>
  <si>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</si>
  <si>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</si>
  <si>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</si>
  <si>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</si>
  <si>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</si>
  <si>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</si>
  <si>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</si>
  <si>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</si>
  <si>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</si>
  <si>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</si>
  <si>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</si>
  <si>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</si>
  <si>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</si>
  <si>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</si>
  <si>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</si>
  <si>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</si>
  <si>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</si>
  <si>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</si>
  <si>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</si>
  <si>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</si>
  <si>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</si>
  <si>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</si>
  <si>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</si>
  <si>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</si>
  <si>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</si>
  <si>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</si>
  <si>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</si>
  <si>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</si>
  <si>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</si>
  <si>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</si>
  <si>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</si>
  <si>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</si>
  <si>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</si>
  <si>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</si>
  <si>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</si>
  <si>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</si>
  <si>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</si>
  <si>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</si>
  <si>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</si>
  <si>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</si>
  <si>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</si>
  <si>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</si>
  <si>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</si>
  <si>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</si>
  <si>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</si>
  <si>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</si>
  <si>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</si>
  <si>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</si>
  <si>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</si>
  <si>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</si>
  <si>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</si>
  <si>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</si>
  <si>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</si>
  <si>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</si>
  <si>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</si>
  <si>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</si>
  <si>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</si>
  <si>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</si>
  <si>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</si>
  <si>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</si>
  <si>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</si>
  <si>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</si>
  <si>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</si>
  <si>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</si>
  <si>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</si>
  <si>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</si>
  <si>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</si>
  <si>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</si>
  <si>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</si>
  <si>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</si>
  <si>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</si>
  <si>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</si>
  <si>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</si>
  <si>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</si>
  <si>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</si>
  <si>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</si>
  <si>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</si>
  <si>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</si>
  <si>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</si>
  <si>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</si>
  <si>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</si>
  <si>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</si>
  <si>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</si>
  <si>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</si>
  <si>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</si>
  <si>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</si>
  <si>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</si>
  <si>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</si>
  <si>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</si>
  <si>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</si>
  <si>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</si>
  <si>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</si>
  <si>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</si>
  <si>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</si>
  <si>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</si>
  <si>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</si>
  <si>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</si>
  <si>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</si>
  <si>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</si>
  <si>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</si>
  <si>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</si>
  <si>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</si>
  <si>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</si>
  <si>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</si>
  <si>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</si>
  <si>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</si>
  <si>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</si>
  <si>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</si>
  <si>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</si>
  <si>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</si>
  <si>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</si>
  <si>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</si>
  <si>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</si>
  <si>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</si>
  <si>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</si>
  <si>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</si>
  <si>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</si>
  <si>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</si>
  <si>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</si>
  <si>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</si>
  <si>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</si>
  <si>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</si>
  <si>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</si>
  <si>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</si>
  <si>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</si>
  <si>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</si>
  <si>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</si>
  <si>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</si>
  <si>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</si>
  <si>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</si>
  <si>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</si>
  <si>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</si>
  <si>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</si>
  <si>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</si>
  <si>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</si>
  <si>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</si>
  <si>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</si>
  <si>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</si>
  <si>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</si>
  <si>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</si>
  <si>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</si>
  <si>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</si>
  <si>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</si>
  <si>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</si>
  <si>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</si>
  <si>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</si>
  <si>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</si>
  <si>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</si>
  <si>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</si>
  <si>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</si>
  <si>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</si>
  <si>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</si>
  <si>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</si>
  <si>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</si>
  <si>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</si>
  <si>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</si>
  <si>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</si>
  <si>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</si>
  <si>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</si>
  <si>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</si>
  <si>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</si>
  <si>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</si>
  <si>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</si>
  <si>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</si>
  <si>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</si>
  <si>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</si>
  <si>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</si>
  <si>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</si>
  <si>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</si>
  <si>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</si>
  <si>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</si>
  <si>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</si>
  <si>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</si>
  <si>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</si>
  <si>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</si>
  <si>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</si>
  <si>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</si>
  <si>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</si>
  <si>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</si>
  <si>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</si>
  <si>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</si>
  <si>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</si>
  <si>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</si>
  <si>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</si>
  <si>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</si>
  <si>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</si>
  <si>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</si>
  <si>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</si>
  <si>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</si>
  <si>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</si>
  <si>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</si>
  <si>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</si>
  <si>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</si>
  <si>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</si>
  <si>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</si>
  <si>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</si>
  <si>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</si>
  <si>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</si>
  <si>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</si>
  <si>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</si>
  <si>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</si>
  <si>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</si>
  <si>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</si>
  <si>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</si>
  <si>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</si>
  <si>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</si>
  <si>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</si>
  <si>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</si>
  <si>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</si>
  <si>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</si>
  <si>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</si>
  <si>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</si>
  <si>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</si>
  <si>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</si>
  <si>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</si>
  <si>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</si>
  <si>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</si>
  <si>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</si>
  <si>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</si>
  <si>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</si>
  <si>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</si>
  <si>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</si>
  <si>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</si>
  <si>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</si>
  <si>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</si>
  <si>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</si>
  <si>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</si>
  <si>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</si>
  <si>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</si>
  <si>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</si>
  <si>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</si>
  <si>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</si>
  <si>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</si>
  <si>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</si>
  <si>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</si>
  <si>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</si>
  <si>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</si>
  <si>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</si>
  <si>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</si>
  <si>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</si>
  <si>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</si>
  <si>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</si>
  <si>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</si>
  <si>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</si>
  <si>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</si>
  <si>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</si>
  <si>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</si>
  <si>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</si>
  <si>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</si>
  <si>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</si>
  <si>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</si>
  <si>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</si>
  <si>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</si>
  <si>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</si>
  <si>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</si>
  <si>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</si>
  <si>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</si>
  <si>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</si>
  <si>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</si>
  <si>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</si>
  <si>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</si>
  <si>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</si>
  <si>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</si>
  <si>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</si>
  <si>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</si>
  <si>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</si>
  <si>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</si>
  <si>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</si>
  <si>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</si>
  <si>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</si>
  <si>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</si>
  <si>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</si>
  <si>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</si>
  <si>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</si>
  <si>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</si>
  <si>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</si>
  <si>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</si>
  <si>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</si>
  <si>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</si>
  <si>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</si>
  <si>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</si>
  <si>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</si>
  <si>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</si>
  <si>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</si>
  <si>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</si>
  <si>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</si>
  <si>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</si>
  <si>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</si>
  <si>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</si>
  <si>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</si>
  <si>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</si>
  <si>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</si>
  <si>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</si>
  <si>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</si>
  <si>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</si>
  <si>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</si>
  <si>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</si>
  <si>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</si>
  <si>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</si>
  <si>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</si>
  <si>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</si>
  <si>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</si>
  <si>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</si>
  <si>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</si>
  <si>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</si>
  <si>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</si>
  <si>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</si>
  <si>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</si>
  <si>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</si>
  <si>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</si>
  <si>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</si>
  <si>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</si>
  <si>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</si>
  <si>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</si>
  <si>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</si>
  <si>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</si>
  <si>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</si>
  <si>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</si>
  <si>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</si>
  <si>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</si>
  <si>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</si>
  <si>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</si>
  <si>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</si>
  <si>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</si>
  <si>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</si>
  <si>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</si>
  <si>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</si>
  <si>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</si>
  <si>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</si>
  <si>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</si>
  <si>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</si>
  <si>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</si>
  <si>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</si>
  <si>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</si>
  <si>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</si>
  <si>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</si>
  <si>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</si>
  <si>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</si>
  <si>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</si>
  <si>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</si>
  <si>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</si>
  <si>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</si>
  <si>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</si>
  <si>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</si>
  <si>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</si>
  <si>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</si>
  <si>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</si>
  <si>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</si>
  <si>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</si>
  <si>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</si>
  <si>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</si>
  <si>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</si>
  <si>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</si>
  <si>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</si>
  <si>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</si>
  <si>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</si>
  <si>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</si>
  <si>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</si>
  <si>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</si>
  <si>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</si>
  <si>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</si>
  <si>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</si>
  <si>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</si>
  <si>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</si>
  <si>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</si>
  <si>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</si>
  <si>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</si>
  <si>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</si>
  <si>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</si>
  <si>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</si>
  <si>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</si>
  <si>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</si>
  <si>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</si>
  <si>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</si>
  <si>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</si>
  <si>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</si>
  <si>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</si>
  <si>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</si>
  <si>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</si>
  <si>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</si>
  <si>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</si>
  <si>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</si>
  <si>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</si>
  <si>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</si>
  <si>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</si>
  <si>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</si>
  <si>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</si>
  <si>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</si>
  <si>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</si>
  <si>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</si>
  <si>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</si>
  <si>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</si>
  <si>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</si>
  <si>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</si>
  <si>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</si>
  <si>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</si>
  <si>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</si>
  <si>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</si>
  <si>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</si>
  <si>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</si>
  <si>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</si>
  <si>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</si>
  <si>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</si>
  <si>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</si>
  <si>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</si>
  <si>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</si>
  <si>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</si>
  <si>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</si>
  <si>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</si>
  <si>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</si>
  <si>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</si>
  <si>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</si>
  <si>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</si>
  <si>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</si>
  <si>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</si>
  <si>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</si>
  <si>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</si>
  <si>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</si>
  <si>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</si>
  <si>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</si>
  <si>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</si>
  <si>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</si>
  <si>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</si>
  <si>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</si>
  <si>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</si>
  <si>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</si>
  <si>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</si>
  <si>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</si>
  <si>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</si>
  <si>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</si>
  <si>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</si>
  <si>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</si>
  <si>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</si>
  <si>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</si>
  <si>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</si>
  <si>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</si>
  <si>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</si>
  <si>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</si>
  <si>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</si>
  <si>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</si>
  <si>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</si>
  <si>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</si>
  <si>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</si>
  <si>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</si>
  <si>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</si>
  <si>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</si>
  <si>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</si>
  <si>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</si>
  <si>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</si>
  <si>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</si>
  <si>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</si>
  <si>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</si>
  <si>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</si>
  <si>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</si>
  <si>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</si>
  <si>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</si>
  <si>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</si>
  <si>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</si>
  <si>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</si>
  <si>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</si>
  <si>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</si>
  <si>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</si>
  <si>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</si>
  <si>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</si>
  <si>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</si>
  <si>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</si>
  <si>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</si>
  <si>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</si>
  <si>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</si>
  <si>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</si>
  <si>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</si>
  <si>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</si>
  <si>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</si>
  <si>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</si>
  <si>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</si>
  <si>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</si>
  <si>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</si>
  <si>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</si>
  <si>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</si>
  <si>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</si>
  <si>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</si>
  <si>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</si>
  <si>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</si>
  <si>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</si>
  <si>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</si>
  <si>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</si>
  <si>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</si>
  <si>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</si>
  <si>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</si>
  <si>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</si>
  <si>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</si>
  <si>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</si>
  <si>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</si>
  <si>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</si>
  <si>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</si>
  <si>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</si>
  <si>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</si>
  <si>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</si>
  <si>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</si>
  <si>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</si>
  <si>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</si>
  <si>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</si>
  <si>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</si>
  <si>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</si>
  <si>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</si>
  <si>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</si>
  <si>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</si>
  <si>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</si>
  <si>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</si>
  <si>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</si>
  <si>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</si>
  <si>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</si>
  <si>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</si>
  <si>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</si>
  <si>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</si>
  <si>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</si>
  <si>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</si>
  <si>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</si>
  <si>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</si>
  <si>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</si>
  <si>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</si>
  <si>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</si>
  <si>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</si>
  <si>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</si>
  <si>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</si>
  <si>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</si>
  <si>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</si>
  <si>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</si>
  <si>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</si>
  <si>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</si>
  <si>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</si>
  <si>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</si>
  <si>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</si>
  <si>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</si>
  <si>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</si>
  <si>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</si>
  <si>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</si>
  <si>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</si>
  <si>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</si>
  <si>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</si>
  <si>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</si>
  <si>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</si>
  <si>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</si>
  <si>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</si>
  <si>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</si>
  <si>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</si>
  <si>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</si>
  <si>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</si>
  <si>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</si>
  <si>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</si>
  <si>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</si>
  <si>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</si>
  <si>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</si>
  <si>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</si>
  <si>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</si>
  <si>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</si>
  <si>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</si>
  <si>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</si>
  <si>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</si>
  <si>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</si>
  <si>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</si>
  <si>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</si>
  <si>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</si>
  <si>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</si>
  <si>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</si>
  <si>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</si>
  <si>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</si>
  <si>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</si>
  <si>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</si>
  <si>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</si>
  <si>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</si>
  <si>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</si>
  <si>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</si>
  <si>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</si>
  <si>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</si>
  <si>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</si>
  <si>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</si>
  <si>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</si>
  <si>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</si>
  <si>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</si>
  <si>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</si>
  <si>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</si>
  <si>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</si>
  <si>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</si>
  <si>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</si>
  <si>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</si>
  <si>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</si>
  <si>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</si>
  <si>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</si>
  <si>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</si>
  <si>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</si>
  <si>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</si>
  <si>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</si>
  <si>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</si>
  <si>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</si>
  <si>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</si>
  <si>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</si>
  <si>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</si>
  <si>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</si>
  <si>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</si>
  <si>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</si>
  <si>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</si>
  <si>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</si>
  <si>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</si>
  <si>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</si>
  <si>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</si>
  <si>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</si>
  <si>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</si>
  <si>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</si>
  <si>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</si>
  <si>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</si>
  <si>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</si>
  <si>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</si>
  <si>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</si>
  <si>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</si>
  <si>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</si>
  <si>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</si>
  <si>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</si>
  <si>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</si>
  <si>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</si>
  <si>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</si>
  <si>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</si>
  <si>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</si>
  <si>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</si>
  <si>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</si>
  <si>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</si>
  <si>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</si>
  <si>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</si>
  <si>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</si>
  <si>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</si>
  <si>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</si>
  <si>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</si>
  <si>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</si>
  <si>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</si>
  <si>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</si>
  <si>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</si>
  <si>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</si>
  <si>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</si>
  <si>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</si>
  <si>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</si>
  <si>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</si>
  <si>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</si>
  <si>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</si>
  <si>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</si>
  <si>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</si>
  <si>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</si>
  <si>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</si>
  <si>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</si>
  <si>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</si>
  <si>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</si>
  <si>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</si>
  <si>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</si>
  <si>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</si>
  <si>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</si>
  <si>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</si>
  <si>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</si>
  <si>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</si>
  <si>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</si>
  <si>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</si>
  <si>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</si>
  <si>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</si>
  <si>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</si>
  <si>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</si>
  <si>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</si>
  <si>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</si>
  <si>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</si>
  <si>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</si>
  <si>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</si>
  <si>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</si>
  <si>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</si>
  <si>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</si>
  <si>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</si>
  <si>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</si>
  <si>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</si>
  <si>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</si>
  <si>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</si>
  <si>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</si>
  <si>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</si>
  <si>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</si>
  <si>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</si>
  <si>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</si>
  <si>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</si>
  <si>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</si>
  <si>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</si>
  <si>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</si>
  <si>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</si>
  <si>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</si>
  <si>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</si>
  <si>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</si>
  <si>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</si>
  <si>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</si>
  <si>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</si>
  <si>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</si>
  <si>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</si>
  <si>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</si>
  <si>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</si>
  <si>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</si>
  <si>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</si>
  <si>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</si>
  <si>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</si>
  <si>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</si>
  <si>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</si>
  <si>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</si>
  <si>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</si>
  <si>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</si>
  <si>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</si>
  <si>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</si>
  <si>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</si>
  <si>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</si>
  <si>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</si>
  <si>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</si>
  <si>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</si>
  <si>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</si>
  <si>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</si>
  <si>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</si>
  <si>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</si>
  <si>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</si>
  <si>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</si>
  <si>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</si>
  <si>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</si>
  <si>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</si>
  <si>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</si>
  <si>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</si>
  <si>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</si>
  <si>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</si>
  <si>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</si>
  <si>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</si>
  <si>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</si>
  <si>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</si>
  <si>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</si>
  <si>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</si>
  <si>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</si>
  <si>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</si>
  <si>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</si>
  <si>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</si>
  <si>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</si>
  <si>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</si>
  <si>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</si>
  <si>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</si>
  <si>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</si>
  <si>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</si>
  <si>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</si>
  <si>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</si>
  <si>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</si>
  <si>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</si>
  <si>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</si>
  <si>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</si>
  <si>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</si>
  <si>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</si>
  <si>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</si>
  <si>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</si>
  <si>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</si>
  <si>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</si>
  <si>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</si>
  <si>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</si>
  <si>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</si>
  <si>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</si>
  <si>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</si>
  <si>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</si>
  <si>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</si>
  <si>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</si>
  <si>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</si>
  <si>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</si>
  <si>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</si>
  <si>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</si>
  <si>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</si>
  <si>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</si>
  <si>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</si>
  <si>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</si>
  <si>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</si>
  <si>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</si>
  <si>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</si>
  <si>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</si>
  <si>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</si>
  <si>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</si>
  <si>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</si>
  <si>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</si>
  <si>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</si>
  <si>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</si>
  <si>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</si>
  <si>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</si>
  <si>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</si>
  <si>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</si>
  <si>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</si>
  <si>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</si>
  <si>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</si>
  <si>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</si>
  <si>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</si>
  <si>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</si>
  <si>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</si>
  <si>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</si>
  <si>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</si>
  <si>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</si>
  <si>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</si>
  <si>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</si>
  <si>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</si>
  <si>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</si>
  <si>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</si>
  <si>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</si>
  <si>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</si>
  <si>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</si>
  <si>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</si>
  <si>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</si>
  <si>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</si>
  <si>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</si>
  <si>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</si>
  <si>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</si>
  <si>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</si>
  <si>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</si>
  <si>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</si>
  <si>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</si>
  <si>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</si>
  <si>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</si>
  <si>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</si>
  <si>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</si>
  <si>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</si>
  <si>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</si>
  <si>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</si>
  <si>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</si>
  <si>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</si>
  <si>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</si>
  <si>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</si>
  <si>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</si>
  <si>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</si>
  <si>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</si>
  <si>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</si>
  <si>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</si>
  <si>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</si>
  <si>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</si>
  <si>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</si>
  <si>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</si>
  <si>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</si>
  <si>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</si>
  <si>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</si>
  <si>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</si>
  <si>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</si>
  <si>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</si>
  <si>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</si>
  <si>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</si>
  <si>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</si>
  <si>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</si>
  <si>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</si>
  <si>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</si>
  <si>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</si>
  <si>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</si>
  <si>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</si>
  <si>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</si>
  <si>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</si>
  <si>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</si>
  <si>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</si>
  <si>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</si>
  <si>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</si>
  <si>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</si>
  <si>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</si>
  <si>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</si>
  <si>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</si>
  <si>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</si>
  <si>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</si>
  <si>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</si>
  <si>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</si>
  <si>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</si>
  <si>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</si>
  <si>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</si>
  <si>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</si>
  <si>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</si>
  <si>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</si>
  <si>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</si>
  <si>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</si>
  <si>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</si>
  <si>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</si>
  <si>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</si>
  <si>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</si>
  <si>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</si>
  <si>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</si>
  <si>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</si>
  <si>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</si>
  <si>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</si>
  <si>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</si>
  <si>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</si>
  <si>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</si>
  <si>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</si>
  <si>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</si>
  <si>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</si>
  <si>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</si>
  <si>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</si>
  <si>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</si>
  <si>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</si>
  <si>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</si>
  <si>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</si>
  <si>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</si>
  <si>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</si>
  <si>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</si>
  <si>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</si>
  <si>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</si>
  <si>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</si>
  <si>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</si>
  <si>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</si>
  <si>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</si>
  <si>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</si>
  <si>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</si>
  <si>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</si>
  <si>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</si>
  <si>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</si>
  <si>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</si>
  <si>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</si>
  <si>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</si>
  <si>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</si>
  <si>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</si>
  <si>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</si>
  <si>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</si>
  <si>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</si>
  <si>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</si>
  <si>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</si>
  <si>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</si>
  <si>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</si>
  <si>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</si>
  <si>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</si>
  <si>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</si>
  <si>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</si>
  <si>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</si>
  <si>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</si>
  <si>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</si>
  <si>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</si>
  <si>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</si>
  <si>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</si>
  <si>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</si>
  <si>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</si>
  <si>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</si>
  <si>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</si>
  <si>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</si>
  <si>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</si>
  <si>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</si>
  <si>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</si>
  <si>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</si>
  <si>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</si>
  <si>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</si>
  <si>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</si>
  <si>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</si>
  <si>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</si>
  <si>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</si>
  <si>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</si>
  <si>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</si>
  <si>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</si>
  <si>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</si>
  <si>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</si>
  <si>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</si>
  <si>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</si>
  <si>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</si>
  <si>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</si>
  <si>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</si>
  <si>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</si>
  <si>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</si>
  <si>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</si>
  <si>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</si>
  <si>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</si>
  <si>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</si>
  <si>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</si>
  <si>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</si>
  <si>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</si>
  <si>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</si>
  <si>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</si>
  <si>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</si>
  <si>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</si>
  <si>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</si>
  <si>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</si>
  <si>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</si>
  <si>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</si>
  <si>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</si>
  <si>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</si>
  <si>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</si>
  <si>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</si>
  <si>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</si>
  <si>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</si>
  <si>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</si>
  <si>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</si>
  <si>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</si>
  <si>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</si>
  <si>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</si>
  <si>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</si>
  <si>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</si>
  <si>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</si>
  <si>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</si>
  <si>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</si>
  <si>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</si>
  <si>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</si>
  <si>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</si>
  <si>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</si>
  <si>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</si>
  <si>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</si>
  <si>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</si>
  <si>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</si>
  <si>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</si>
  <si>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</si>
  <si>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</si>
  <si>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</si>
  <si>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</si>
  <si>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</si>
  <si>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</si>
  <si>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</si>
  <si>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</si>
  <si>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</si>
  <si>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</si>
  <si>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</si>
  <si>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</si>
  <si>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</si>
  <si>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</si>
  <si>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</si>
  <si>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</si>
  <si>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</si>
  <si>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</si>
  <si>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</si>
  <si>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</si>
  <si>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</si>
  <si>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</si>
  <si>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</si>
  <si>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</si>
  <si>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</si>
  <si>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</si>
  <si>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</si>
  <si>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</si>
  <si>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</si>
  <si>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</si>
  <si>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</si>
  <si>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</si>
  <si>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</si>
  <si>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</si>
  <si>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</si>
  <si>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</si>
  <si>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</si>
  <si>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</si>
  <si>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</si>
  <si>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</si>
  <si>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</si>
  <si>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</si>
  <si>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</si>
  <si>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</si>
  <si>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</si>
  <si>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</si>
  <si>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</si>
  <si>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</si>
  <si>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</si>
  <si>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</si>
  <si>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</si>
  <si>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</si>
  <si>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</si>
  <si>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</si>
  <si>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</si>
  <si>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</si>
  <si>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</si>
  <si>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</si>
  <si>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</si>
  <si>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</si>
  <si>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</si>
  <si>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</si>
  <si>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</si>
  <si>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</si>
  <si>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</si>
  <si>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</si>
  <si>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</si>
  <si>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</si>
  <si>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</si>
  <si>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</si>
  <si>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</si>
  <si>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</si>
  <si>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</si>
  <si>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</si>
  <si>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</si>
  <si>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</si>
  <si>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</si>
  <si>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</si>
  <si>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</si>
  <si>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</si>
  <si>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</si>
  <si>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</si>
  <si>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</si>
  <si>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</si>
  <si>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</si>
  <si>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</si>
  <si>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</si>
  <si>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</si>
  <si>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</si>
  <si>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</si>
  <si>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</si>
  <si>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</si>
  <si>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</si>
  <si>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</si>
  <si>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</si>
  <si>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</si>
  <si>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</si>
  <si>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</si>
  <si>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</si>
  <si>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</si>
  <si>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</si>
  <si>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</si>
  <si>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</si>
  <si>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</si>
  <si>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</si>
  <si>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</si>
  <si>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</si>
  <si>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</si>
  <si>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</si>
  <si>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</si>
  <si>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</si>
  <si>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</si>
  <si>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</si>
  <si>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</si>
  <si>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</si>
  <si>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</si>
  <si>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</si>
  <si>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</si>
  <si>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</si>
  <si>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</si>
  <si>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</si>
  <si>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</si>
  <si>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</si>
  <si>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</si>
  <si>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</si>
  <si>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</si>
  <si>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</si>
  <si>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</si>
  <si>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</si>
  <si>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</si>
  <si>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</si>
  <si>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</si>
  <si>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</si>
  <si>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</si>
  <si>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</si>
  <si>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</si>
  <si>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</si>
  <si>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</si>
  <si>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</si>
  <si>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</si>
  <si>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</si>
  <si>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</si>
  <si>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</si>
  <si>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</si>
  <si>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</si>
  <si>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</si>
  <si>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</si>
  <si>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</si>
  <si>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</si>
  <si>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</si>
  <si>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</si>
  <si>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</si>
  <si>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</si>
  <si>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</si>
  <si>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</si>
  <si>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</si>
  <si>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</si>
  <si>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</si>
  <si>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</si>
  <si>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</si>
  <si>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</si>
  <si>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</si>
  <si>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</si>
  <si>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</si>
  <si>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</si>
  <si>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</si>
  <si>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</si>
  <si>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</si>
  <si>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</si>
  <si>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</si>
  <si>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</si>
  <si>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</si>
  <si>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</si>
  <si>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</si>
  <si>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</si>
  <si>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</si>
  <si>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</si>
  <si>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</si>
  <si>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</si>
  <si>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</si>
  <si>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</si>
  <si>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</si>
  <si>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</si>
  <si>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</si>
  <si>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</si>
  <si>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</si>
  <si>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</si>
  <si>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</si>
  <si>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</si>
  <si>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</si>
  <si>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</si>
  <si>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</si>
  <si>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</si>
  <si>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</si>
  <si>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</si>
  <si>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</si>
  <si>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</si>
  <si>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</si>
  <si>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</si>
  <si>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</si>
  <si>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</si>
  <si>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</si>
  <si>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</si>
  <si>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</si>
  <si>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</si>
  <si>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</si>
  <si>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</si>
  <si>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</si>
  <si>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</si>
  <si>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</si>
  <si>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</si>
  <si>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</si>
  <si>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</si>
  <si>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</si>
  <si>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</si>
  <si>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</si>
  <si>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</si>
  <si>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</si>
  <si>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</si>
  <si>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</si>
  <si>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</si>
  <si>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</si>
  <si>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</si>
  <si>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</si>
  <si>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</si>
  <si>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</si>
  <si>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</si>
  <si>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</si>
  <si>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</si>
  <si>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</si>
  <si>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</si>
  <si>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</si>
  <si>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</si>
  <si>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</si>
  <si>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</si>
  <si>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</si>
  <si>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</si>
  <si>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</si>
  <si>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</si>
  <si>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</si>
  <si>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</si>
  <si>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</si>
  <si>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</si>
  <si>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</si>
  <si>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</si>
  <si>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</si>
  <si>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</si>
  <si>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</si>
  <si>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</si>
  <si>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</si>
  <si>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</si>
  <si>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</si>
  <si>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</si>
  <si>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</si>
  <si>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</si>
  <si>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</si>
  <si>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</si>
  <si>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</si>
  <si>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</si>
  <si>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</si>
  <si>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</si>
  <si>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</si>
  <si>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</si>
  <si>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</si>
  <si>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</si>
  <si>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</si>
  <si>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</si>
  <si>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</si>
  <si>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</si>
  <si>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</si>
  <si>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</si>
  <si>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</si>
  <si>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</si>
  <si>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</si>
  <si>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</si>
  <si>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</si>
  <si>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</si>
  <si>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</si>
  <si>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</si>
  <si>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</si>
  <si>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</si>
  <si>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</si>
  <si>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</si>
  <si>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</si>
  <si>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</si>
  <si>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</si>
  <si>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</si>
  <si>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</si>
  <si>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</si>
  <si>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</si>
  <si>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</si>
  <si>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</si>
  <si>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</si>
  <si>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</si>
  <si>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</si>
  <si>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</si>
  <si>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</si>
  <si>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</si>
  <si>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</si>
  <si>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</si>
  <si>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</si>
  <si>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</si>
  <si>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</si>
  <si>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</si>
  <si>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</si>
  <si>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</si>
  <si>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</si>
  <si>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</si>
  <si>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</si>
  <si>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</si>
  <si>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</si>
  <si>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</si>
  <si>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</si>
  <si>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</si>
  <si>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</si>
  <si>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</si>
  <si>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</si>
  <si>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</si>
  <si>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</si>
  <si>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</si>
  <si>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</si>
  <si>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</si>
  <si>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</si>
  <si>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</si>
  <si>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</si>
  <si>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</si>
  <si>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</si>
  <si>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</si>
  <si>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</si>
  <si>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</si>
  <si>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</si>
  <si>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</si>
  <si>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</si>
  <si>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</si>
  <si>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</si>
  <si>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</si>
  <si>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</si>
  <si>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</si>
  <si>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</si>
  <si>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</si>
  <si>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</si>
  <si>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</si>
  <si>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</si>
  <si>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</si>
  <si>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</si>
  <si>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</si>
  <si>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</si>
  <si>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</si>
  <si>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</si>
  <si>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</si>
  <si>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</si>
  <si>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</si>
  <si>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</si>
  <si>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</si>
  <si>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</si>
  <si>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</si>
  <si>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</si>
  <si>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</si>
  <si>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</si>
  <si>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</si>
  <si>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</si>
  <si>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</si>
  <si>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</si>
  <si>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</si>
  <si>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</si>
  <si>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</si>
  <si>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</si>
  <si>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</si>
  <si>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</si>
  <si>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</si>
  <si>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</si>
  <si>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</si>
  <si>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</si>
  <si>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</si>
  <si>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</si>
  <si>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</si>
  <si>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</si>
  <si>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</si>
  <si>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</si>
  <si>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</si>
  <si>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</si>
  <si>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</si>
  <si>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</si>
  <si>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</si>
  <si>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</si>
  <si>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</si>
  <si>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</si>
  <si>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</si>
  <si>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</si>
  <si>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</si>
  <si>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</si>
  <si>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</si>
  <si>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</si>
  <si>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</si>
  <si>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</si>
  <si>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</si>
  <si>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</si>
  <si>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</si>
  <si>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</si>
  <si>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</si>
  <si>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</si>
  <si>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</si>
  <si>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</si>
  <si>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</si>
  <si>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</si>
  <si>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</si>
  <si>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</si>
  <si>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</si>
  <si>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</si>
  <si>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</si>
  <si>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</si>
  <si>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</si>
  <si>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</si>
  <si>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</si>
  <si>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</si>
  <si>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</si>
  <si>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</si>
  <si>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</si>
  <si>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</si>
  <si>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</si>
  <si>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</si>
  <si>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</si>
  <si>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</si>
  <si>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</si>
  <si>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</si>
  <si>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</si>
  <si>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</si>
  <si>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</si>
  <si>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</si>
  <si>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</si>
  <si>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</si>
  <si>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</si>
  <si>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</si>
  <si>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</si>
  <si>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</si>
  <si>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</si>
  <si>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</si>
  <si>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</si>
  <si>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</si>
  <si>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</si>
  <si>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</si>
  <si>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</si>
  <si>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</si>
  <si>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</si>
  <si>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</si>
  <si>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</si>
  <si>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</si>
  <si>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</si>
  <si>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</si>
  <si>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</si>
  <si>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</si>
  <si>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</si>
  <si>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</si>
  <si>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</si>
  <si>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</si>
  <si>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</si>
  <si>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</si>
  <si>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</si>
  <si>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</si>
  <si>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</si>
  <si>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</si>
  <si>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</si>
  <si>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</si>
  <si>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</si>
  <si>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</si>
  <si>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</si>
  <si>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</si>
  <si>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</si>
  <si>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</si>
  <si>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</si>
  <si>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</si>
  <si>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</si>
  <si>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</si>
  <si>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</si>
  <si>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</si>
  <si>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</si>
  <si>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</si>
  <si>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</si>
  <si>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</si>
  <si>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</si>
  <si>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</si>
  <si>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</si>
  <si>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</si>
  <si>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</si>
  <si>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</si>
  <si>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</si>
  <si>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</si>
  <si>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</si>
  <si>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</si>
  <si>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</si>
  <si>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</si>
  <si>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</si>
  <si>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</si>
  <si>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</si>
  <si>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</si>
  <si>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</si>
  <si>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</si>
  <si>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</si>
  <si>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</si>
  <si>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</si>
  <si>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</si>
  <si>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</si>
  <si>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</si>
  <si>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</si>
  <si>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</si>
  <si>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</si>
  <si>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</si>
  <si>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</si>
  <si>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</si>
  <si>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</si>
  <si>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</si>
  <si>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</si>
  <si>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</si>
  <si>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</si>
  <si>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</si>
  <si>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</si>
  <si>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</si>
  <si>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</si>
  <si>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</si>
  <si>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</si>
  <si>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</si>
  <si>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</si>
  <si>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</si>
  <si>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</si>
  <si>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</si>
  <si>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</si>
  <si>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</si>
  <si>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</si>
  <si>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</si>
  <si>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</si>
  <si>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</si>
  <si>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</si>
  <si>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</si>
  <si>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</si>
  <si>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</si>
  <si>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</si>
  <si>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</si>
  <si>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</si>
  <si>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</si>
  <si>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</si>
  <si>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</si>
  <si>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</si>
  <si>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</si>
  <si>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</si>
  <si>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</si>
  <si>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</si>
  <si>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</si>
  <si>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</si>
  <si>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</si>
  <si>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</si>
  <si>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</si>
  <si>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</si>
  <si>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</si>
  <si>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</si>
  <si>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</si>
  <si>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</si>
  <si>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</si>
  <si>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</si>
  <si>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</si>
  <si>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</si>
  <si>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</si>
  <si>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</si>
  <si>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</si>
  <si>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</si>
  <si>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</si>
  <si>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</si>
  <si>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</si>
  <si>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</si>
  <si>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</si>
  <si>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</si>
  <si>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</si>
  <si>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</si>
  <si>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</si>
  <si>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</si>
  <si>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</si>
  <si>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</si>
  <si>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</si>
  <si>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</si>
  <si>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</si>
  <si>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</si>
  <si>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</si>
  <si>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</si>
  <si>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</si>
  <si>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</si>
  <si>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</si>
  <si>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</si>
  <si>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</si>
  <si>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</si>
  <si>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</si>
  <si>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</si>
  <si>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</si>
  <si>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</si>
  <si>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</si>
  <si>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</si>
  <si>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</si>
  <si>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</si>
  <si>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</si>
  <si>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</si>
  <si>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</si>
  <si>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</si>
  <si>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</si>
  <si>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</si>
  <si>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</si>
  <si>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</si>
  <si>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</si>
  <si>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</si>
  <si>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</si>
  <si>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</si>
  <si>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</si>
  <si>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</si>
  <si>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</si>
  <si>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</si>
  <si>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</si>
  <si>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</si>
  <si>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</si>
  <si>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</si>
  <si>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</si>
  <si>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</si>
  <si>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</si>
  <si>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</si>
  <si>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</si>
  <si>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</si>
  <si>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</si>
  <si>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</si>
  <si>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</si>
  <si>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</si>
  <si>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</si>
  <si>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</si>
  <si>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</si>
  <si>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</si>
  <si>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</si>
  <si>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</si>
  <si>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</si>
  <si>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</si>
  <si>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</si>
  <si>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</si>
  <si>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</si>
  <si>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</si>
  <si>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</si>
  <si>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</si>
  <si>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</si>
  <si>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</si>
  <si>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</si>
  <si>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</si>
  <si>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</si>
  <si>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</si>
  <si>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</si>
  <si>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</si>
  <si>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</si>
  <si>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</si>
  <si>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</si>
  <si>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</si>
  <si>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</si>
  <si>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</si>
  <si>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</si>
  <si>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</si>
  <si>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</si>
  <si>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</si>
  <si>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</si>
  <si>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</si>
  <si>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</si>
  <si>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</si>
  <si>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</si>
  <si>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</si>
  <si>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</si>
  <si>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</si>
  <si>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</si>
  <si>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</si>
  <si>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</si>
  <si>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</si>
  <si>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</si>
  <si>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</si>
  <si>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</si>
  <si>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</si>
  <si>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</si>
  <si>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</si>
  <si>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</si>
  <si>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</si>
  <si>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</si>
  <si>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</si>
  <si>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</si>
  <si>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</si>
  <si>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</si>
  <si>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</si>
  <si>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</si>
  <si>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</si>
  <si>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</si>
  <si>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</si>
  <si>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</si>
  <si>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</si>
  <si>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</si>
  <si>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</si>
  <si>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</si>
  <si>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</si>
  <si>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</si>
  <si>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</si>
  <si>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</si>
  <si>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</si>
  <si>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</si>
  <si>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</si>
  <si>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</si>
  <si>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</si>
  <si>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</si>
  <si>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</si>
  <si>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</si>
  <si>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</si>
  <si>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</si>
  <si>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</si>
  <si>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</si>
  <si>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</si>
  <si>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</si>
  <si>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</si>
  <si>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</si>
  <si>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</si>
  <si>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</si>
  <si>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</si>
  <si>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</si>
  <si>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</si>
  <si>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</si>
  <si>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</si>
  <si>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</si>
  <si>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</si>
  <si>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</si>
  <si>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</si>
  <si>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</si>
  <si>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</si>
  <si>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</si>
  <si>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</si>
  <si>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</si>
  <si>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</si>
  <si>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</si>
  <si>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</si>
  <si>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</si>
  <si>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</si>
  <si>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</si>
  <si>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</si>
  <si>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</si>
  <si>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</si>
  <si>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</si>
  <si>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</si>
  <si>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</si>
  <si>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</si>
  <si>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</si>
  <si>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</si>
  <si>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</si>
  <si>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</si>
  <si>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</si>
  <si>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</si>
  <si>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</si>
  <si>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</si>
  <si>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</si>
  <si>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</si>
  <si>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</si>
  <si>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</si>
  <si>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</si>
  <si>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</si>
  <si>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</si>
  <si>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</si>
  <si>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</si>
  <si>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</si>
  <si>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</si>
  <si>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</si>
  <si>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</si>
  <si>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</si>
  <si>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</si>
  <si>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</si>
  <si>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</si>
  <si>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</si>
  <si>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</si>
  <si>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</si>
  <si>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</si>
  <si>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</si>
  <si>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</si>
  <si>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</si>
  <si>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</si>
  <si>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</si>
  <si>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</si>
  <si>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</si>
  <si>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</si>
  <si>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</si>
  <si>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</si>
  <si>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</si>
  <si>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</si>
  <si>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</si>
  <si>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</si>
  <si>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</si>
  <si>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</si>
  <si>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</si>
  <si>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</si>
  <si>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</si>
  <si>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</si>
  <si>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</si>
  <si>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</si>
  <si>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</si>
  <si>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</si>
  <si>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</si>
  <si>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</si>
  <si>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</si>
  <si>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</si>
  <si>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</si>
  <si>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</si>
  <si>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</si>
  <si>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</si>
  <si>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</si>
  <si>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</si>
  <si>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</si>
  <si>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</si>
  <si>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</si>
  <si>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</si>
  <si>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</si>
  <si>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</si>
  <si>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</si>
  <si>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</si>
  <si>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</si>
  <si>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</si>
  <si>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</si>
  <si>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</si>
  <si>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</si>
  <si>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</si>
  <si>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</si>
  <si>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</si>
  <si>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</si>
  <si>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</si>
  <si>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</si>
  <si>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</si>
  <si>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</si>
  <si>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</si>
  <si>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</si>
  <si>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</si>
  <si>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</si>
  <si>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</si>
  <si>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</si>
  <si>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</si>
  <si>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</si>
  <si>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</si>
  <si>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</si>
  <si>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</si>
  <si>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</si>
  <si>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</si>
  <si>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</si>
  <si>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</si>
  <si>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</si>
  <si>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</si>
  <si>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</si>
  <si>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</si>
  <si>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</si>
  <si>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</si>
  <si>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</si>
  <si>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</si>
  <si>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</si>
  <si>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</si>
  <si>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</si>
  <si>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</si>
  <si>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</si>
  <si>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</si>
  <si>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</si>
  <si>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</si>
  <si>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</si>
  <si>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</si>
  <si>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</si>
  <si>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</si>
  <si>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</si>
  <si>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</si>
  <si>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</si>
  <si>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</si>
  <si>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</si>
  <si>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</si>
  <si>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</si>
  <si>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</si>
  <si>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</si>
  <si>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</si>
  <si>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</si>
  <si>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</si>
  <si>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</si>
  <si>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</si>
  <si>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</si>
  <si>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</si>
  <si>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</si>
  <si>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</si>
  <si>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</si>
  <si>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</si>
  <si>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</si>
  <si>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</si>
  <si>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</si>
  <si>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</si>
  <si>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</si>
  <si>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</si>
  <si>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</si>
  <si>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</si>
  <si>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</si>
  <si>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</si>
  <si>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</si>
  <si>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</si>
  <si>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</si>
  <si>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</si>
  <si>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</si>
  <si>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</si>
  <si>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</si>
  <si>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</si>
  <si>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</si>
  <si>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</si>
  <si>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</si>
  <si>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</si>
  <si>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</si>
  <si>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</si>
  <si>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</si>
  <si>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</si>
  <si>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</si>
  <si>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</si>
  <si>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</si>
  <si>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</si>
  <si>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</si>
  <si>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</si>
  <si>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</si>
  <si>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</si>
  <si>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</si>
  <si>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</si>
  <si>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</si>
  <si>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</si>
  <si>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</si>
  <si>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</si>
  <si>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</si>
  <si>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</si>
  <si>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</si>
  <si>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</si>
  <si>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</si>
  <si>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</si>
  <si>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</si>
  <si>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</si>
  <si>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</si>
  <si>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</si>
  <si>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</si>
  <si>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</si>
  <si>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</si>
  <si>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</si>
  <si>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</si>
  <si>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</si>
  <si>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</si>
  <si>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</si>
  <si>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</si>
  <si>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</si>
  <si>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</si>
  <si>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</si>
  <si>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</si>
  <si>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</si>
  <si>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</si>
  <si>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</si>
  <si>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</si>
  <si>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</si>
  <si>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</si>
  <si>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</si>
  <si>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</si>
  <si>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</si>
  <si>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</si>
  <si>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</si>
  <si>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</si>
  <si>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</si>
  <si>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</si>
  <si>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</si>
  <si>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</si>
  <si>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</si>
  <si>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</si>
  <si>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</si>
  <si>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</si>
  <si>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</si>
  <si>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</si>
  <si>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</si>
  <si>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</si>
  <si>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</si>
  <si>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</si>
  <si>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</si>
  <si>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</si>
  <si>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</si>
  <si>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</si>
  <si>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</si>
  <si>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</si>
  <si>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</si>
  <si>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</si>
  <si>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</si>
  <si>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</si>
  <si>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</si>
  <si>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</si>
  <si>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</si>
  <si>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</si>
  <si>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</si>
  <si>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</si>
  <si>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</si>
  <si>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</si>
  <si>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</si>
  <si>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</si>
  <si>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</si>
  <si>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</si>
  <si>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</si>
  <si>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</si>
  <si>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</si>
  <si>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</si>
  <si>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</si>
  <si>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</si>
  <si>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</si>
  <si>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</si>
  <si>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</si>
  <si>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</si>
  <si>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</si>
  <si>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</si>
  <si>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</si>
  <si>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</si>
  <si>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</si>
  <si>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</si>
  <si>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</si>
  <si>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</si>
  <si>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</si>
  <si>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</si>
  <si>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</si>
  <si>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</si>
  <si>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</si>
  <si>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</si>
  <si>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</si>
  <si>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</si>
  <si>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</si>
  <si>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</si>
  <si>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</si>
  <si>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</si>
  <si>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</si>
  <si>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</si>
  <si>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</si>
  <si>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</si>
  <si>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</si>
  <si>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</si>
  <si>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</si>
  <si>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</si>
  <si>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</si>
  <si>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</si>
  <si>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</si>
  <si>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</si>
  <si>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</si>
  <si>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</si>
  <si>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</si>
  <si>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</si>
  <si>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</si>
  <si>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</si>
  <si>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</si>
  <si>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</si>
  <si>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</si>
  <si>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</si>
  <si>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</si>
  <si>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</si>
  <si>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</si>
  <si>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</si>
  <si>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</si>
  <si>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</si>
  <si>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</si>
  <si>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</si>
  <si>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</si>
  <si>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</si>
  <si>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</si>
  <si>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</si>
  <si>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</si>
  <si>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</si>
  <si>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</si>
  <si>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</si>
  <si>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</si>
  <si>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</si>
  <si>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</si>
  <si>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</si>
  <si>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</si>
  <si>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</si>
  <si>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</si>
  <si>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</si>
  <si>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</si>
  <si>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</si>
  <si>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</si>
  <si>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</si>
  <si>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</si>
  <si>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</si>
  <si>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</si>
  <si>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</si>
  <si>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</si>
  <si>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</si>
  <si>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</si>
  <si>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</si>
  <si>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</si>
  <si>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</si>
  <si>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</si>
  <si>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</si>
  <si>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</si>
  <si>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</si>
  <si>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</si>
  <si>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</si>
  <si>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</si>
  <si>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</si>
  <si>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</si>
  <si>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</si>
  <si>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</si>
  <si>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</si>
  <si>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</si>
  <si>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</si>
  <si>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</si>
  <si>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</si>
  <si>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</si>
  <si>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</si>
  <si>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</si>
  <si>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</si>
  <si>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</si>
  <si>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</si>
  <si>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</si>
  <si>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</si>
  <si>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</si>
  <si>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</si>
  <si>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</si>
  <si>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</si>
  <si>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</si>
  <si>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</si>
  <si>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</si>
  <si>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</si>
  <si>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</si>
  <si>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</si>
  <si>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</si>
  <si>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</si>
  <si>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</si>
  <si>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</si>
  <si>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</si>
  <si>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</si>
  <si>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</si>
  <si>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</si>
  <si>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</si>
  <si>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</si>
  <si>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</si>
  <si>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</si>
  <si>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</si>
  <si>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</si>
  <si>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</si>
  <si>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</si>
  <si>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</si>
  <si>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</si>
  <si>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</si>
  <si>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</si>
  <si>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</si>
  <si>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</si>
  <si>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</si>
  <si>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</si>
  <si>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</si>
  <si>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</si>
  <si>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</si>
  <si>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</si>
  <si>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</si>
  <si>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</si>
  <si>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</si>
  <si>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</si>
  <si>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</si>
  <si>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</si>
  <si>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</si>
  <si>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</si>
  <si>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</si>
  <si>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</si>
  <si>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</si>
  <si>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</si>
  <si>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</si>
  <si>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</si>
  <si>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</si>
  <si>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</si>
  <si>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</si>
  <si>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</si>
  <si>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</si>
  <si>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</si>
  <si>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</si>
  <si>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</si>
  <si>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</si>
  <si>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</si>
  <si>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</si>
  <si>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</si>
  <si>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</si>
  <si>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</si>
  <si>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</si>
  <si>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</si>
  <si>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</si>
  <si>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</si>
  <si>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</si>
  <si>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</si>
  <si>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</si>
  <si>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</si>
  <si>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</si>
  <si>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</si>
  <si>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</si>
  <si>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</si>
  <si>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</si>
  <si>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</si>
  <si>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</si>
  <si>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</si>
  <si>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</si>
  <si>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</si>
  <si>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</si>
  <si>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</si>
  <si>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</si>
  <si>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</si>
  <si>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</si>
  <si>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</si>
  <si>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</si>
  <si>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</si>
  <si>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</si>
  <si>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</si>
  <si>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</si>
  <si>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</si>
  <si>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</si>
  <si>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</si>
  <si>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</si>
  <si>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</si>
  <si>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</si>
  <si>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</si>
  <si>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</si>
  <si>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</si>
  <si>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</si>
  <si>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</si>
  <si>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</si>
  <si>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</si>
  <si>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</si>
  <si>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</si>
  <si>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</si>
  <si>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</si>
  <si>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</si>
  <si>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</si>
  <si>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</si>
  <si>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</si>
  <si>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</si>
  <si>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</si>
  <si>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</si>
  <si>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</si>
  <si>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</si>
  <si>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</si>
  <si>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</si>
  <si>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</si>
  <si>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</si>
  <si>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</si>
  <si>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</si>
  <si>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</si>
  <si>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</si>
  <si>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</si>
  <si>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</si>
  <si>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</si>
  <si>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</si>
  <si>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</si>
  <si>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</si>
  <si>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</si>
  <si>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</si>
  <si>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</si>
  <si>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</si>
  <si>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</si>
  <si>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</si>
  <si>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</si>
  <si>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</si>
  <si>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</si>
  <si>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</si>
  <si>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</si>
  <si>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</si>
  <si>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</si>
  <si>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</si>
  <si>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</si>
  <si>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</si>
  <si>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</si>
  <si>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</si>
  <si>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</si>
  <si>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</si>
  <si>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</si>
  <si>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</si>
  <si>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</si>
  <si>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</si>
  <si>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</si>
  <si>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</si>
  <si>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</si>
  <si>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</si>
  <si>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</si>
  <si>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</si>
  <si>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</si>
  <si>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</si>
  <si>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</si>
  <si>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</si>
  <si>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</si>
  <si>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</si>
  <si>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</si>
  <si>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</si>
  <si>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</si>
  <si>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</si>
  <si>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</si>
  <si>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</si>
  <si>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</si>
  <si>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</si>
  <si>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</si>
  <si>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</si>
  <si>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</si>
  <si>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</si>
  <si>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</si>
  <si>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</si>
  <si>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</si>
  <si>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</si>
  <si>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</si>
  <si>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</si>
  <si>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</si>
  <si>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</si>
  <si>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</si>
  <si>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</si>
  <si>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</si>
  <si>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</si>
  <si>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</si>
  <si>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</si>
  <si>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</si>
  <si>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</si>
  <si>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</si>
  <si>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</si>
  <si>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</si>
  <si>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</si>
  <si>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</si>
  <si>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</si>
  <si>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</si>
  <si>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</si>
  <si>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</si>
  <si>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</si>
  <si>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</si>
  <si>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</si>
  <si>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</si>
  <si>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</si>
  <si>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</si>
  <si>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</si>
  <si>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</si>
  <si>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</si>
  <si>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</si>
  <si>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</si>
  <si>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</si>
  <si>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</si>
  <si>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</si>
  <si>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</si>
  <si>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</si>
  <si>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</si>
  <si>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</si>
  <si>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</si>
  <si>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</si>
  <si>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</si>
  <si>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</si>
  <si>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</si>
  <si>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</si>
  <si>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</si>
  <si>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</si>
  <si>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</si>
  <si>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</si>
  <si>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</si>
  <si>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</si>
  <si>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</si>
  <si>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</si>
  <si>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</si>
  <si>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</si>
  <si>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</si>
  <si>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</si>
  <si>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</si>
  <si>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</si>
  <si>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</si>
  <si>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</si>
  <si>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</si>
  <si>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</si>
  <si>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</si>
  <si>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</si>
  <si>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</si>
  <si>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</si>
  <si>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</si>
  <si>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</si>
  <si>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</si>
  <si>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</si>
  <si>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</si>
  <si>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</si>
  <si>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</si>
  <si>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</si>
  <si>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</si>
  <si>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</si>
  <si>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</si>
  <si>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</si>
  <si>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</si>
  <si>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</si>
  <si>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</si>
  <si>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</si>
  <si>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</si>
  <si>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</si>
  <si>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</si>
  <si>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</si>
  <si>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</si>
  <si>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</si>
  <si>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</si>
  <si>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</si>
  <si>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</si>
  <si>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</si>
  <si>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</si>
  <si>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</si>
  <si>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</si>
  <si>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</si>
  <si>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</si>
  <si>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</si>
  <si>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</si>
  <si>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</si>
  <si>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</si>
  <si>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</si>
  <si>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</si>
  <si>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</si>
  <si>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</si>
  <si>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</si>
  <si>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</si>
  <si>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</si>
  <si>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</si>
  <si>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</si>
  <si>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</si>
  <si>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</si>
  <si>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</si>
  <si>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</si>
  <si>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</si>
  <si>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</si>
  <si>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</si>
  <si>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</si>
  <si>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</si>
  <si>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</si>
  <si>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</si>
  <si>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</si>
  <si>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</si>
  <si>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</si>
  <si>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</si>
  <si>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</si>
  <si>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</si>
  <si>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</si>
  <si>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</si>
  <si>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</si>
  <si>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</si>
  <si>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</si>
  <si>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</si>
  <si>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</si>
  <si>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</si>
  <si>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</si>
  <si>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</si>
  <si>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</si>
  <si>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</si>
  <si>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</si>
  <si>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</si>
  <si>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</si>
  <si>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</si>
  <si>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</si>
  <si>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</si>
  <si>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</si>
  <si>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</si>
  <si>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</si>
  <si>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</si>
  <si>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</si>
  <si>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</si>
  <si>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</si>
  <si>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</si>
  <si>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</si>
  <si>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</si>
  <si>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</si>
  <si>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</si>
  <si>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</si>
  <si>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</si>
  <si>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</si>
  <si>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</si>
  <si>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</si>
  <si>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</si>
  <si>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</si>
  <si>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</si>
  <si>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</si>
  <si>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</si>
  <si>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</si>
  <si>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</si>
  <si>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</si>
  <si>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</si>
  <si>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</si>
  <si>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</si>
  <si>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</si>
  <si>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</si>
  <si>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</si>
  <si>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</si>
  <si>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</si>
  <si>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</si>
  <si>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</si>
  <si>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</si>
  <si>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</si>
  <si>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</si>
  <si>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</si>
  <si>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</si>
  <si>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</si>
  <si>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</si>
  <si>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</si>
  <si>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</si>
  <si>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</si>
  <si>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</si>
  <si>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</si>
  <si>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</si>
  <si>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</si>
  <si>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</si>
  <si>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</si>
  <si>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</si>
  <si>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</si>
  <si>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</si>
  <si>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</si>
  <si>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</si>
  <si>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</si>
  <si>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</si>
  <si>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</si>
  <si>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</si>
  <si>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</si>
  <si>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</si>
  <si>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</si>
  <si>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</si>
  <si>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</si>
  <si>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</si>
  <si>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</si>
  <si>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</si>
  <si>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</si>
  <si>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</si>
  <si>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</si>
  <si>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</si>
  <si>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</si>
  <si>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</si>
  <si>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</si>
  <si>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</si>
  <si>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</si>
  <si>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</si>
  <si>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</si>
  <si>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</si>
  <si>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</si>
  <si>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</si>
  <si>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</si>
  <si>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</si>
  <si>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</si>
  <si>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</si>
  <si>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</si>
  <si>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</si>
  <si>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</si>
  <si>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</si>
  <si>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</si>
  <si>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</si>
  <si>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</si>
  <si>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</si>
  <si>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</si>
  <si>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</si>
  <si>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</si>
  <si>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</si>
  <si>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</si>
  <si>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</si>
  <si>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</si>
  <si>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</si>
  <si>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</si>
  <si>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</si>
  <si>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</si>
  <si>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</si>
  <si>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</si>
  <si>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</si>
  <si>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</si>
  <si>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</si>
  <si>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</si>
  <si>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</si>
  <si>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</si>
  <si>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</si>
  <si>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</si>
  <si>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</si>
  <si>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</si>
  <si>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</si>
  <si>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</si>
  <si>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</si>
  <si>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</si>
  <si>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</si>
  <si>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</si>
  <si>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</si>
  <si>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</si>
  <si>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</si>
  <si>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</si>
  <si>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</si>
  <si>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</si>
  <si>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</si>
  <si>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</si>
  <si>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</si>
  <si>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</si>
  <si>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</si>
  <si>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</si>
  <si>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</si>
  <si>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</si>
  <si>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</si>
  <si>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</si>
  <si>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</si>
  <si>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</si>
  <si>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</si>
  <si>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</si>
  <si>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</si>
  <si>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</si>
  <si>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</si>
  <si>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</si>
  <si>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</si>
  <si>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</si>
  <si>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</si>
  <si>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</si>
  <si>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</si>
  <si>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</si>
  <si>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</si>
  <si>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</si>
  <si>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</si>
  <si>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</si>
  <si>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</si>
  <si>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</si>
  <si>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</si>
  <si>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</si>
  <si>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</si>
  <si>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</si>
  <si>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</si>
  <si>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</si>
  <si>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</si>
  <si>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</si>
  <si>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</si>
  <si>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</si>
  <si>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</si>
  <si>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</si>
  <si>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</si>
  <si>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</si>
  <si>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</si>
  <si>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</si>
  <si>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</si>
  <si>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</si>
  <si>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</si>
  <si>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</si>
  <si>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</si>
  <si>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</si>
  <si>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</si>
  <si>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</si>
  <si>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</si>
  <si>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</si>
  <si>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</si>
  <si>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</si>
  <si>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</si>
  <si>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</si>
  <si>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</si>
  <si>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</si>
  <si>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</si>
  <si>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</si>
  <si>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</si>
  <si>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</si>
  <si>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</si>
  <si>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</si>
  <si>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</si>
  <si>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</si>
  <si>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</si>
  <si>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</si>
  <si>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</si>
  <si>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</si>
  <si>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</si>
  <si>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</si>
  <si>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</si>
  <si>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</si>
  <si>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</si>
  <si>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</si>
  <si>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</si>
  <si>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</si>
  <si>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</si>
  <si>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</si>
  <si>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</si>
  <si>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</si>
  <si>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</si>
  <si>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</si>
  <si>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</si>
  <si>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</si>
  <si>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</si>
  <si>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</si>
  <si>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</si>
  <si>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</si>
  <si>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</si>
  <si>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</si>
  <si>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</si>
  <si>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</si>
  <si>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</si>
  <si>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</si>
  <si>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</si>
  <si>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</si>
  <si>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</si>
  <si>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</si>
  <si>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</si>
  <si>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</si>
  <si>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</si>
  <si>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</si>
  <si>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</si>
  <si>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</si>
  <si>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</si>
  <si>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</si>
  <si>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</si>
  <si>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</si>
  <si>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</si>
  <si>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</si>
  <si>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</si>
  <si>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</si>
  <si>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</si>
  <si>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</si>
  <si>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</si>
  <si>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</si>
  <si>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</si>
  <si>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</si>
  <si>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</si>
  <si>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</si>
  <si>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</si>
  <si>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</si>
  <si>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</si>
  <si>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</si>
  <si>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</si>
  <si>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</si>
  <si>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</si>
  <si>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</si>
  <si>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</si>
  <si>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</si>
  <si>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</si>
  <si>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</si>
  <si>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</si>
  <si>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</si>
  <si>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</si>
  <si>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</si>
  <si>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</si>
  <si>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</si>
  <si>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</si>
  <si>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</si>
  <si>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</si>
  <si>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</si>
  <si>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</si>
  <si>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</si>
  <si>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</si>
  <si>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</si>
  <si>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</si>
  <si>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</si>
  <si>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</si>
  <si>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</si>
  <si>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</si>
  <si>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</si>
  <si>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</si>
  <si>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</si>
  <si>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</si>
  <si>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</si>
  <si>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</si>
  <si>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</si>
  <si>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</si>
  <si>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</si>
  <si>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</si>
  <si>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</si>
  <si>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</si>
  <si>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</si>
  <si>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</si>
  <si>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</si>
  <si>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</si>
  <si>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</si>
  <si>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</si>
  <si>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</si>
  <si>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</si>
  <si>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</si>
  <si>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</si>
  <si>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</si>
  <si>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</si>
  <si>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</si>
  <si>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</si>
  <si>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</si>
  <si>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</si>
  <si>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</si>
  <si>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</si>
  <si>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</si>
  <si>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</si>
  <si>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</si>
  <si>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</si>
  <si>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</si>
  <si>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</si>
  <si>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</si>
  <si>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</si>
  <si>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</si>
  <si>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</si>
  <si>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</si>
  <si>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</si>
  <si>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</si>
  <si>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</si>
  <si>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</si>
  <si>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</si>
  <si>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</si>
  <si>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</si>
  <si>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</si>
  <si>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</si>
  <si>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</si>
  <si>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</si>
  <si>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</si>
  <si>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</si>
  <si>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</si>
  <si>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</si>
  <si>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</si>
  <si>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</si>
  <si>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</si>
  <si>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</si>
  <si>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</si>
  <si>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</si>
  <si>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</si>
  <si>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</si>
  <si>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</si>
  <si>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</si>
  <si>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</si>
  <si>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</si>
  <si>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</si>
  <si>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</si>
  <si>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</si>
  <si>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</si>
  <si>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</si>
  <si>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</si>
  <si>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</si>
  <si>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</si>
  <si>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</si>
  <si>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</si>
  <si>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</si>
  <si>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</si>
  <si>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</si>
  <si>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</si>
  <si>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</si>
  <si>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</si>
  <si>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</si>
  <si>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</si>
  <si>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</si>
  <si>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</si>
  <si>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</si>
  <si>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</si>
  <si>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</si>
  <si>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</si>
  <si>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</si>
  <si>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</si>
  <si>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</si>
  <si>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</si>
  <si>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</si>
  <si>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</si>
  <si>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</si>
  <si>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</si>
  <si>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</si>
  <si>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</si>
  <si>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</si>
  <si>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</si>
  <si>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</si>
  <si>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</si>
  <si>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</si>
  <si>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</si>
  <si>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</si>
  <si>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</si>
  <si>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</si>
  <si>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</si>
  <si>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</si>
  <si>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</si>
  <si>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</si>
  <si>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</si>
  <si>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</si>
  <si>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</si>
  <si>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</si>
  <si>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</si>
  <si>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</si>
  <si>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</si>
  <si>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</si>
  <si>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</si>
  <si>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</si>
  <si>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</si>
  <si>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</si>
  <si>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</si>
  <si>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</si>
  <si>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</si>
  <si>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</si>
  <si>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</si>
  <si>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</si>
  <si>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</si>
  <si>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</si>
  <si>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</si>
  <si>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</si>
  <si>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</si>
  <si>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</si>
  <si>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</si>
  <si>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</si>
  <si>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</si>
  <si>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</si>
  <si>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</si>
  <si>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</si>
  <si>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</si>
  <si>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</si>
  <si>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</si>
  <si>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</si>
  <si>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</si>
  <si>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</si>
  <si>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</si>
  <si>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</si>
  <si>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</si>
  <si>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</si>
  <si>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</si>
  <si>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</si>
  <si>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</si>
  <si>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</si>
  <si>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</si>
  <si>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</si>
  <si>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</si>
  <si>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</si>
  <si>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</si>
  <si>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</si>
  <si>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</si>
  <si>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</si>
  <si>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</si>
  <si>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</si>
  <si>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</si>
  <si>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</si>
  <si>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</si>
  <si>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</si>
  <si>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</si>
  <si>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</si>
  <si>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</si>
  <si>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</si>
  <si>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</si>
  <si>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</si>
  <si>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</si>
  <si>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</si>
  <si>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</si>
  <si>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</si>
  <si>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</si>
  <si>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</si>
  <si>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</si>
  <si>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</si>
  <si>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</si>
  <si>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</si>
  <si>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</si>
  <si>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</si>
  <si>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</si>
  <si>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</si>
  <si>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</si>
  <si>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</si>
  <si>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</si>
  <si>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</si>
  <si>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</si>
  <si>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</si>
  <si>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</si>
  <si>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</si>
  <si>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</si>
  <si>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</si>
  <si>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</si>
  <si>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</si>
  <si>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</si>
  <si>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</si>
  <si>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</si>
  <si>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</si>
  <si>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</si>
  <si>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</si>
  <si>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</si>
  <si>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</si>
  <si>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</si>
  <si>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</si>
  <si>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</si>
  <si>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</si>
  <si>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</si>
  <si>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</si>
  <si>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</si>
  <si>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</si>
  <si>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</si>
  <si>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</si>
  <si>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</si>
  <si>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</si>
  <si>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</si>
  <si>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</si>
  <si>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</si>
  <si>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</si>
  <si>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</si>
  <si>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</si>
  <si>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</si>
  <si>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</si>
  <si>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</si>
  <si>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</si>
  <si>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</si>
  <si>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</si>
  <si>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</si>
  <si>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</si>
  <si>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</si>
  <si>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</si>
  <si>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</si>
  <si>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</si>
  <si>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</si>
  <si>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</si>
  <si>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</si>
  <si>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</si>
  <si>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</si>
  <si>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</si>
  <si>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</si>
  <si>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</si>
  <si>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</si>
  <si>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</si>
  <si>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</si>
  <si>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</si>
  <si>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</si>
  <si>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</si>
  <si>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</si>
  <si>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</si>
  <si>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</si>
  <si>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</si>
  <si>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</si>
  <si>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</si>
  <si>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</si>
  <si>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</si>
  <si>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</si>
  <si>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</si>
  <si>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</si>
  <si>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</si>
  <si>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</si>
  <si>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</si>
  <si>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</si>
  <si>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</si>
  <si>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</si>
  <si>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</si>
  <si>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</si>
  <si>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</si>
  <si>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</si>
  <si>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</si>
  <si>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</si>
  <si>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</si>
  <si>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</si>
  <si>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</si>
  <si>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</si>
  <si>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</si>
  <si>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</si>
  <si>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</si>
  <si>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</si>
  <si>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</si>
  <si>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</si>
  <si>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</si>
  <si>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</si>
  <si>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</si>
  <si>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</si>
  <si>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</si>
  <si>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</si>
  <si>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</si>
  <si>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</si>
  <si>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</si>
  <si>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</si>
  <si>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</si>
  <si>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</si>
  <si>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</si>
  <si>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</si>
  <si>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</si>
  <si>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</si>
  <si>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</si>
  <si>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</si>
  <si>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</si>
  <si>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</si>
  <si>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</si>
  <si>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</si>
  <si>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</si>
  <si>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</si>
  <si>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</si>
  <si>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</si>
  <si>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</si>
  <si>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</si>
  <si>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</si>
  <si>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</si>
  <si>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</si>
  <si>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</si>
  <si>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</si>
  <si>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</si>
  <si>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</si>
  <si>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</si>
  <si>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</si>
  <si>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</si>
  <si>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</si>
  <si>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</si>
  <si>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</si>
  <si>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</si>
  <si>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</si>
  <si>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</si>
  <si>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</si>
  <si>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</si>
  <si>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</si>
  <si>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</si>
  <si>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</si>
  <si>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</si>
  <si>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</si>
  <si>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</si>
  <si>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</si>
  <si>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</si>
  <si>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</si>
  <si>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</si>
  <si>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</si>
  <si>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</si>
  <si>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</si>
  <si>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</si>
  <si>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</si>
  <si>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</si>
  <si>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</si>
  <si>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</si>
  <si>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</si>
  <si>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</si>
  <si>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</si>
  <si>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</si>
  <si>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</si>
  <si>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</si>
  <si>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</si>
  <si>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</si>
  <si>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</si>
  <si>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</si>
  <si>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</si>
  <si>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</si>
  <si>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</si>
  <si>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</si>
  <si>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</si>
  <si>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</si>
  <si>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</si>
  <si>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</si>
  <si>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</si>
  <si>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</si>
  <si>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</si>
  <si>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</si>
  <si>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</si>
  <si>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</si>
  <si>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</si>
  <si>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</si>
  <si>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</si>
  <si>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</si>
  <si>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</si>
  <si>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</si>
  <si>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</si>
  <si>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</si>
  <si>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</si>
  <si>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</si>
  <si>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</si>
  <si>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</si>
  <si>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</si>
  <si>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</si>
  <si>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</si>
  <si>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</si>
  <si>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</si>
  <si>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</si>
  <si>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</si>
  <si>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</si>
  <si>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</si>
  <si>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</si>
  <si>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</si>
  <si>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</si>
  <si>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</si>
  <si>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</si>
  <si>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</si>
  <si>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</si>
  <si>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</si>
  <si>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</si>
  <si>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</si>
  <si>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</si>
  <si>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</si>
  <si>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</si>
  <si>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</si>
  <si>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</si>
  <si>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</si>
  <si>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</si>
  <si>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</si>
  <si>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</si>
  <si>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</si>
  <si>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</si>
  <si>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</si>
  <si>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</si>
  <si>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</si>
  <si>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</si>
  <si>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</si>
  <si>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</si>
  <si>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</si>
  <si>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</si>
  <si>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</si>
  <si>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</si>
  <si>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</si>
  <si>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</si>
  <si>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</si>
  <si>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</si>
  <si>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</si>
  <si>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</si>
  <si>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</si>
  <si>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</si>
  <si>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</si>
  <si>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</si>
  <si>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</si>
  <si>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</si>
  <si>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</si>
  <si>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</si>
  <si>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</si>
  <si>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</si>
  <si>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</si>
  <si>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</si>
  <si>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</si>
  <si>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</si>
  <si>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</si>
  <si>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</si>
  <si>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</si>
  <si>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</si>
  <si>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</si>
  <si>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</si>
  <si>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</si>
  <si>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</si>
  <si>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</si>
  <si>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</si>
  <si>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</si>
  <si>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</si>
  <si>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</si>
  <si>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</si>
  <si>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</si>
  <si>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</si>
  <si>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</si>
  <si>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</si>
  <si>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</si>
  <si>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</si>
  <si>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</si>
  <si>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</si>
  <si>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</si>
  <si>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</si>
  <si>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</si>
  <si>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</si>
  <si>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</si>
  <si>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</si>
  <si>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</si>
  <si>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</si>
  <si>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</si>
  <si>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</si>
  <si>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</si>
  <si>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</si>
  <si>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</si>
  <si>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</si>
  <si>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</si>
  <si>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</si>
  <si>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</si>
  <si>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</si>
  <si>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</si>
  <si>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</si>
  <si>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</si>
  <si>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</si>
  <si>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</si>
  <si>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</si>
  <si>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</si>
  <si>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</si>
  <si>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</si>
  <si>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</si>
  <si>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</si>
  <si>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</si>
  <si>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</si>
  <si>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</si>
  <si>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</si>
  <si>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</si>
  <si>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</si>
  <si>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</si>
  <si>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</si>
  <si>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</si>
  <si>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</si>
  <si>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</si>
  <si>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</si>
  <si>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</si>
  <si>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</si>
  <si>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</si>
  <si>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</si>
  <si>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</si>
  <si>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</si>
  <si>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</si>
  <si>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</si>
  <si>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</si>
  <si>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</si>
  <si>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</si>
  <si>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</si>
  <si>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</si>
  <si>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</si>
  <si>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</si>
  <si>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</si>
  <si>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</si>
  <si>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</si>
  <si>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</si>
  <si>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</si>
  <si>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</si>
  <si>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</si>
  <si>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</si>
  <si>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</si>
  <si>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</si>
  <si>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</si>
  <si>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</si>
  <si>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</si>
  <si>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</si>
  <si>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</si>
  <si>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</si>
  <si>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</si>
  <si>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</si>
  <si>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</si>
  <si>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</si>
  <si>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</si>
  <si>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</si>
  <si>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</si>
  <si>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</si>
  <si>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</si>
  <si>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</si>
  <si>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</si>
  <si>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</si>
  <si>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</si>
  <si>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</si>
  <si>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</si>
  <si>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</si>
  <si>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</si>
  <si>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</si>
  <si>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</si>
  <si>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</si>
  <si>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</si>
  <si>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</si>
  <si>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</si>
  <si>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</si>
  <si>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</si>
  <si>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</si>
  <si>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</si>
  <si>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</si>
  <si>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</si>
  <si>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</si>
  <si>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</si>
  <si>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</si>
  <si>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</si>
  <si>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</si>
  <si>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</si>
  <si>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</si>
  <si>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</si>
  <si>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</si>
  <si>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</si>
  <si>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</si>
  <si>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</si>
  <si>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</si>
  <si>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</si>
  <si>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</si>
  <si>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</si>
  <si>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</si>
  <si>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</si>
  <si>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</si>
  <si>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</si>
  <si>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</si>
  <si>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</si>
  <si>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</si>
  <si>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</si>
  <si>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</si>
  <si>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</si>
  <si>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</si>
  <si>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</si>
  <si>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</si>
  <si>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</si>
  <si>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</si>
  <si>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</si>
  <si>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</si>
  <si>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</si>
  <si>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</si>
  <si>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</si>
  <si>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</si>
  <si>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</si>
  <si>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</si>
  <si>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</si>
  <si>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</si>
  <si>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</si>
  <si>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</si>
  <si>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</si>
  <si>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</si>
  <si>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</si>
  <si>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</si>
  <si>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</si>
  <si>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</si>
  <si>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</si>
  <si>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</si>
  <si>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</si>
  <si>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</si>
  <si>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</si>
  <si>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</si>
  <si>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</si>
  <si>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</si>
  <si>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</si>
  <si>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</si>
  <si>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</si>
  <si>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</si>
  <si>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</si>
  <si>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</si>
  <si>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</si>
  <si>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</si>
  <si>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</si>
  <si>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</si>
  <si>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</si>
  <si>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</si>
  <si>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</si>
  <si>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</si>
  <si>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</si>
  <si>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</si>
  <si>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</si>
  <si>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</si>
  <si>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</si>
  <si>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</si>
  <si>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</si>
  <si>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</si>
  <si>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</si>
  <si>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</si>
  <si>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</si>
  <si>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</si>
  <si>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</si>
  <si>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</si>
  <si>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</si>
  <si>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</si>
  <si>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</si>
  <si>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</si>
  <si>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</si>
  <si>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</si>
  <si>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</si>
  <si>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</si>
  <si>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</si>
  <si>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</si>
  <si>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</si>
  <si>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</si>
  <si>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</si>
  <si>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</si>
  <si>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</si>
  <si>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</si>
  <si>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</si>
  <si>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</si>
  <si>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</si>
  <si>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</si>
  <si>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</si>
  <si>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</si>
  <si>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</si>
  <si>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</si>
  <si>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</si>
  <si>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</si>
  <si>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</si>
  <si>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</si>
  <si>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</si>
  <si>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</si>
  <si>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</si>
  <si>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</si>
  <si>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</si>
  <si>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</si>
  <si>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</si>
  <si>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</si>
  <si>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</si>
  <si>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</si>
  <si>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</si>
  <si>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</si>
  <si>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</si>
  <si>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</si>
  <si>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</si>
  <si>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</si>
  <si>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</si>
  <si>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</si>
  <si>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</si>
  <si>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</si>
  <si>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</si>
  <si>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</si>
  <si>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</si>
  <si>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</si>
  <si>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</si>
  <si>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</si>
  <si>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</si>
  <si>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</si>
  <si>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</si>
  <si>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</si>
  <si>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</si>
  <si>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</si>
  <si>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</si>
  <si>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</si>
  <si>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</si>
  <si>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</si>
  <si>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</si>
  <si>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</si>
  <si>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</si>
  <si>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</si>
  <si>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</si>
  <si>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</si>
  <si>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</si>
  <si>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</si>
  <si>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</si>
  <si>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</si>
  <si>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</si>
  <si>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</si>
  <si>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</si>
  <si>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</si>
  <si>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</si>
  <si>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</si>
  <si>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</si>
  <si>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</si>
  <si>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</si>
  <si>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</si>
  <si>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</si>
  <si>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</si>
  <si>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</si>
  <si>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</si>
  <si>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</si>
  <si>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</si>
  <si>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</si>
  <si>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</si>
  <si>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</si>
  <si>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</si>
  <si>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</si>
  <si>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</si>
  <si>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</si>
  <si>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</si>
  <si>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</si>
  <si>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</si>
  <si>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</si>
  <si>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</si>
  <si>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</si>
  <si>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</si>
  <si>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</si>
  <si>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</si>
  <si>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</si>
  <si>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</si>
  <si>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</si>
  <si>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</si>
  <si>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</si>
  <si>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</si>
  <si>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</si>
  <si>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</si>
  <si>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</si>
  <si>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</si>
  <si>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</si>
  <si>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</si>
  <si>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</si>
  <si>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</si>
  <si>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</si>
  <si>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</si>
  <si>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</si>
  <si>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</si>
  <si>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</si>
  <si>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</si>
  <si>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</si>
  <si>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</si>
  <si>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</si>
  <si>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</si>
  <si>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</si>
  <si>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</si>
  <si>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</si>
  <si>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</si>
  <si>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</si>
  <si>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</si>
  <si>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</si>
  <si>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</si>
  <si>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</si>
  <si>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</si>
  <si>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</si>
  <si>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</si>
  <si>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</si>
  <si>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</si>
  <si>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</si>
  <si>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</si>
  <si>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</si>
  <si>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</si>
  <si>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</si>
  <si>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</si>
  <si>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</si>
  <si>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</si>
  <si>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</si>
  <si>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</si>
  <si>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</si>
  <si>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</si>
  <si>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</si>
  <si>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</si>
  <si>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</si>
  <si>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</si>
  <si>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</si>
  <si>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</si>
  <si>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</si>
  <si>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</si>
  <si>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</si>
  <si>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</si>
  <si>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</si>
  <si>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</si>
  <si>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</si>
  <si>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</si>
  <si>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</si>
  <si>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</si>
  <si>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</si>
  <si>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</si>
  <si>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</si>
  <si>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</si>
  <si>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</si>
  <si>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</si>
  <si>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</si>
  <si>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</si>
  <si>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</si>
  <si>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</si>
  <si>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</si>
  <si>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</si>
  <si>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</si>
  <si>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</si>
  <si>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</si>
  <si>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</si>
  <si>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</si>
  <si>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</si>
  <si>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</si>
  <si>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</si>
  <si>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</si>
  <si>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</si>
  <si>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</si>
  <si>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</si>
  <si>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</si>
  <si>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</si>
  <si>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</si>
  <si>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</si>
  <si>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</si>
  <si>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</si>
  <si>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</si>
  <si>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</si>
  <si>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</si>
  <si>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</si>
  <si>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</si>
  <si>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</si>
  <si>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</si>
  <si>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</si>
  <si>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</si>
  <si>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</si>
  <si>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</si>
  <si>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</si>
  <si>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</si>
  <si>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</si>
  <si>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</si>
  <si>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</si>
  <si>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</si>
  <si>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</si>
  <si>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</si>
  <si>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</si>
  <si>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</si>
  <si>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</si>
  <si>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</si>
  <si>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</si>
  <si>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</si>
  <si>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</si>
  <si>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</si>
  <si>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</si>
  <si>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</si>
  <si>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</si>
  <si>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</si>
  <si>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</si>
  <si>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</si>
  <si>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</si>
  <si>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</si>
  <si>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</si>
  <si>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</si>
  <si>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</si>
  <si>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</si>
  <si>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</si>
  <si>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</si>
  <si>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</si>
  <si>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</si>
  <si>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</si>
  <si>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</si>
  <si>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</si>
  <si>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</si>
  <si>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</si>
  <si>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</si>
  <si>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</si>
  <si>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</si>
  <si>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</si>
  <si>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</si>
  <si>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</si>
  <si>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</si>
  <si>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</si>
  <si>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</si>
  <si>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</si>
  <si>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</si>
  <si>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</si>
  <si>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</si>
  <si>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</si>
  <si>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</si>
  <si>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</si>
  <si>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</si>
  <si>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</si>
  <si>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</si>
  <si>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</si>
  <si>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</si>
  <si>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</si>
  <si>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</si>
  <si>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</si>
  <si>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</si>
  <si>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</si>
  <si>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</si>
  <si>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</si>
  <si>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</si>
  <si>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</si>
  <si>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</si>
  <si>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</si>
  <si>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</si>
  <si>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</si>
  <si>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</si>
  <si>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</si>
  <si>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</si>
  <si>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</si>
  <si>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</si>
  <si>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</si>
  <si>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</si>
  <si>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</si>
  <si>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</si>
  <si>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</si>
  <si>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</si>
  <si>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</si>
  <si>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</si>
  <si>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</si>
  <si>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</si>
  <si>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</si>
  <si>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</si>
  <si>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</si>
  <si>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</si>
  <si>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</si>
  <si>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</si>
  <si>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</si>
  <si>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</si>
  <si>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</si>
  <si>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</si>
  <si>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</si>
  <si>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</si>
  <si>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</si>
  <si>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</si>
  <si>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</si>
  <si>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</si>
  <si>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</si>
  <si>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</si>
  <si>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</si>
  <si>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</si>
  <si>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</si>
  <si>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</si>
  <si>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</si>
  <si>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</si>
  <si>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</si>
  <si>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</si>
  <si>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</si>
  <si>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</si>
  <si>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</si>
  <si>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</si>
  <si>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</si>
  <si>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</si>
  <si>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</si>
  <si>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</si>
  <si>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</si>
  <si>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</si>
  <si>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</si>
  <si>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</si>
  <si>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</si>
  <si>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</si>
  <si>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</si>
  <si>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</si>
  <si>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</si>
  <si>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</si>
  <si>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</si>
  <si>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</si>
  <si>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</si>
  <si>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</si>
  <si>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</si>
  <si>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</si>
  <si>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</si>
  <si>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</si>
  <si>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</si>
  <si>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</si>
  <si>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</si>
  <si>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</si>
  <si>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</si>
  <si>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</si>
  <si>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</si>
  <si>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</si>
  <si>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</si>
  <si>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</si>
  <si>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</si>
  <si>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</si>
  <si>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</si>
  <si>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</si>
  <si>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</si>
  <si>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</si>
  <si>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</si>
  <si>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</si>
  <si>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</si>
  <si>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</si>
  <si>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</si>
  <si>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</si>
  <si>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</si>
  <si>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</si>
  <si>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</si>
  <si>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</si>
  <si>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</si>
  <si>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</si>
  <si>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</si>
  <si>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</si>
  <si>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</si>
  <si>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</si>
  <si>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</si>
  <si>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</si>
  <si>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</si>
  <si>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</si>
  <si>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</si>
  <si>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</si>
  <si>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</si>
  <si>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</si>
  <si>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</si>
  <si>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</si>
  <si>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</si>
  <si>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</si>
  <si>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</si>
  <si>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</si>
  <si>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</si>
  <si>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</si>
  <si>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</si>
  <si>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</si>
  <si>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</si>
  <si>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</si>
  <si>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</si>
  <si>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</si>
  <si>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</si>
  <si>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</si>
  <si>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</si>
  <si>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</si>
  <si>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</si>
  <si>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</si>
  <si>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</si>
  <si>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</si>
  <si>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</si>
  <si>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</si>
  <si>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</si>
  <si>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</si>
  <si>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</si>
  <si>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</si>
  <si>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</si>
  <si>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</si>
  <si>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</si>
  <si>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</si>
  <si>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</si>
  <si>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</si>
  <si>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</si>
  <si>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</si>
  <si>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</si>
  <si>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</si>
  <si>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</si>
  <si>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</si>
  <si>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</si>
  <si>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</si>
  <si>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</si>
  <si>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</si>
  <si>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</si>
  <si>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</si>
  <si>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</si>
  <si>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</si>
  <si>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</si>
  <si>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</si>
  <si>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</si>
  <si>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</si>
  <si>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</si>
  <si>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</si>
  <si>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</si>
  <si>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</si>
  <si>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</si>
  <si>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</si>
  <si>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</si>
  <si>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</si>
  <si>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</si>
  <si>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</si>
  <si>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</si>
  <si>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</si>
  <si>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</si>
  <si>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</si>
  <si>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</si>
  <si>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</si>
  <si>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</si>
  <si>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</si>
  <si>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</si>
  <si>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</si>
  <si>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</si>
  <si>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</si>
  <si>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</si>
  <si>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</si>
  <si>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</si>
  <si>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</si>
  <si>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</si>
  <si>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</si>
  <si>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</si>
  <si>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</si>
  <si>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</si>
  <si>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</si>
  <si>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</si>
  <si>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</si>
  <si>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</si>
  <si>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</si>
  <si>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</si>
  <si>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</si>
  <si>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</si>
  <si>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</si>
  <si>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</si>
  <si>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</si>
  <si>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</si>
  <si>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</si>
  <si>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</si>
  <si>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</si>
  <si>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</si>
  <si>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</si>
  <si>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</si>
  <si>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</si>
  <si>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</si>
  <si>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</si>
  <si>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</si>
  <si>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</si>
  <si>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</si>
  <si>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</si>
  <si>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</si>
  <si>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</si>
  <si>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</si>
  <si>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</si>
  <si>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</si>
  <si>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</si>
  <si>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</si>
  <si>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</si>
  <si>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</si>
  <si>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</si>
  <si>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</si>
  <si>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</si>
  <si>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</si>
  <si>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</si>
  <si>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</si>
  <si>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</si>
  <si>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</si>
  <si>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</si>
  <si>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</si>
  <si>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</si>
  <si>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</si>
  <si>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</si>
  <si>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</si>
  <si>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</si>
  <si>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</si>
  <si>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</si>
  <si>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</si>
  <si>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</si>
  <si>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</si>
  <si>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</si>
  <si>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</si>
  <si>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</si>
  <si>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</si>
  <si>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</si>
  <si>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</si>
  <si>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</si>
  <si>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</si>
  <si>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</si>
  <si>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</si>
  <si>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</si>
  <si>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</si>
  <si>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</si>
  <si>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</si>
  <si>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</si>
  <si>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</si>
  <si>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</si>
  <si>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</si>
  <si>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</si>
  <si>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</si>
  <si>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</si>
  <si>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</si>
  <si>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</si>
  <si>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</si>
  <si>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</si>
  <si>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</si>
  <si>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</si>
  <si>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</si>
  <si>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</si>
  <si>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</si>
  <si>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</si>
  <si>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</si>
  <si>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</si>
  <si>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</si>
  <si>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</si>
  <si>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</si>
  <si>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</si>
  <si>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</si>
  <si>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</si>
  <si>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</si>
  <si>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</si>
  <si>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</si>
  <si>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</si>
  <si>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</si>
  <si>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</si>
  <si>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</si>
  <si>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</si>
  <si>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</si>
  <si>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</si>
  <si>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</si>
  <si>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</si>
  <si>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</si>
  <si>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</si>
  <si>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</si>
  <si>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</si>
  <si>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</si>
  <si>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</si>
  <si>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</si>
  <si>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</si>
  <si>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</si>
  <si>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</si>
  <si>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</si>
  <si>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</si>
  <si>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</si>
  <si>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</si>
  <si>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</si>
  <si>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</si>
  <si>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</si>
  <si>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</si>
  <si>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</si>
  <si>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</si>
  <si>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</si>
  <si>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</si>
  <si>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</si>
  <si>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</si>
  <si>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</si>
  <si>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</si>
  <si>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</si>
  <si>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</si>
  <si>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</si>
  <si>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</si>
  <si>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</si>
  <si>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</si>
  <si>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</si>
  <si>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</si>
  <si>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</si>
  <si>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</si>
  <si>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</si>
  <si>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</si>
  <si>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</si>
  <si>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</si>
  <si>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</si>
  <si>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</si>
  <si>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</si>
  <si>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</si>
  <si>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</si>
  <si>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</si>
  <si>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</si>
  <si>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</si>
  <si>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</si>
  <si>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</si>
  <si>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</si>
  <si>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</si>
  <si>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</si>
  <si>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</si>
  <si>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</si>
  <si>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</si>
  <si>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</si>
  <si>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</si>
  <si>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</si>
  <si>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</si>
  <si>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</si>
  <si>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</si>
  <si>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</si>
  <si>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</si>
  <si>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</si>
  <si>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</si>
  <si>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</si>
  <si>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</si>
  <si>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</si>
  <si>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</si>
  <si>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</si>
  <si>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</si>
  <si>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</si>
  <si>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</si>
  <si>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</si>
  <si>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</si>
  <si>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</si>
  <si>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</si>
  <si>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</si>
  <si>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</si>
  <si>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</si>
  <si>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</si>
  <si>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</si>
  <si>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</si>
  <si>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</si>
  <si>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</si>
  <si>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</si>
  <si>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</si>
  <si>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</si>
  <si>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</si>
  <si>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</si>
  <si>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</si>
  <si>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</si>
  <si>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</si>
  <si>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</si>
  <si>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</si>
  <si>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</si>
  <si>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</si>
  <si>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</si>
  <si>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</si>
  <si>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</si>
  <si>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</si>
  <si>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</si>
  <si>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</si>
  <si>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</si>
  <si>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</si>
  <si>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</si>
  <si>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</si>
  <si>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</si>
  <si>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</si>
  <si>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</si>
  <si>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</si>
  <si>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</si>
  <si>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</si>
  <si>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</si>
  <si>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</si>
  <si>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</si>
  <si>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</si>
  <si>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</si>
  <si>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</si>
  <si>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</si>
  <si>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</si>
  <si>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</si>
  <si>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</si>
  <si>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</si>
  <si>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</si>
  <si>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</si>
  <si>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</si>
  <si>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</si>
  <si>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</si>
  <si>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</si>
  <si>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</si>
  <si>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</si>
  <si>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</si>
  <si>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</si>
  <si>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</si>
  <si>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</si>
  <si>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</si>
  <si>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</si>
  <si>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</si>
  <si>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</si>
  <si>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</si>
  <si>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</si>
  <si>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</si>
  <si>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</si>
  <si>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</si>
  <si>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</si>
  <si>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</si>
  <si>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</si>
  <si>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</si>
  <si>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</si>
  <si>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</si>
  <si>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</si>
  <si>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</si>
  <si>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</si>
  <si>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</si>
  <si>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</si>
  <si>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</si>
  <si>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</si>
  <si>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</si>
  <si>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</si>
  <si>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</si>
  <si>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</si>
  <si>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</si>
  <si>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</si>
  <si>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</si>
  <si>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</si>
  <si>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</si>
  <si>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</si>
  <si>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</si>
  <si>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</si>
  <si>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</si>
  <si>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</si>
  <si>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</si>
  <si>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</si>
  <si>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</si>
  <si>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</si>
  <si>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</si>
  <si>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</si>
  <si>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</si>
  <si>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</si>
  <si>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</si>
  <si>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</si>
  <si>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</si>
  <si>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</si>
  <si>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</si>
  <si>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</si>
  <si>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</si>
  <si>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</si>
  <si>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</si>
  <si>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</si>
  <si>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</si>
  <si>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</si>
  <si>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</si>
  <si>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</si>
  <si>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</si>
  <si>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</si>
  <si>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</si>
  <si>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</si>
  <si>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</si>
  <si>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</si>
  <si>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</si>
  <si>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</si>
  <si>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</si>
  <si>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</si>
  <si>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</si>
  <si>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</si>
  <si>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</si>
  <si>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</si>
  <si>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</si>
  <si>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</si>
  <si>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</si>
  <si>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</si>
  <si>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</si>
  <si>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</si>
  <si>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</si>
  <si>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</si>
  <si>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</si>
  <si>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</si>
  <si>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</si>
  <si>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</si>
  <si>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</si>
  <si>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</si>
  <si>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</si>
  <si>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</si>
  <si>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</si>
  <si>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</si>
  <si>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</si>
  <si>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</si>
  <si>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</si>
  <si>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</si>
  <si>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</si>
  <si>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</si>
  <si>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</si>
  <si>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</si>
  <si>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</si>
  <si>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</si>
  <si>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</si>
  <si>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</si>
  <si>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</si>
  <si>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</si>
  <si>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</si>
  <si>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</si>
  <si>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</si>
  <si>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</si>
  <si>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</si>
  <si>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</si>
  <si>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</si>
  <si>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</si>
  <si>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</si>
  <si>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</si>
  <si>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</si>
  <si>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</si>
  <si>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</si>
  <si>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</si>
  <si>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</si>
  <si>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</si>
  <si>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</si>
  <si>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</si>
  <si>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</si>
  <si>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</si>
  <si>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</si>
  <si>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</si>
  <si>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</si>
  <si>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</si>
  <si>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</si>
  <si>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</si>
  <si>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</si>
  <si>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</si>
  <si>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</si>
  <si>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</si>
  <si>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</si>
  <si>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</si>
  <si>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</si>
  <si>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</si>
  <si>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</si>
  <si>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</si>
  <si>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</si>
  <si>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</si>
  <si>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</si>
  <si>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</si>
  <si>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</si>
  <si>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</si>
  <si>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</si>
  <si>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</si>
  <si>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</si>
  <si>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</si>
  <si>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</si>
  <si>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</si>
  <si>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</si>
  <si>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</si>
  <si>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</si>
  <si>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</si>
  <si>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</si>
  <si>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</si>
  <si>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</si>
  <si>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</si>
  <si>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</si>
  <si>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</si>
  <si>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</si>
  <si>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</si>
  <si>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</si>
  <si>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</si>
  <si>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</si>
  <si>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</si>
  <si>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</si>
  <si>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</si>
  <si>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</si>
  <si>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</si>
  <si>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</si>
  <si>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</si>
  <si>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</si>
  <si>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</si>
  <si>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</si>
  <si>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</si>
  <si>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</si>
  <si>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</si>
  <si>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</si>
  <si>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</si>
  <si>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</si>
  <si>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</si>
  <si>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</si>
  <si>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</si>
  <si>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</si>
  <si>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</si>
  <si>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</si>
  <si>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</si>
  <si>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</si>
  <si>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</si>
  <si>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</si>
  <si>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</si>
  <si>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</si>
  <si>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</si>
  <si>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</si>
  <si>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</si>
  <si>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</si>
  <si>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</si>
  <si>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</si>
  <si>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</si>
  <si>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</si>
  <si>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</si>
  <si>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</si>
  <si>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</si>
  <si>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</si>
  <si>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</si>
  <si>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</si>
  <si>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</si>
  <si>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</si>
  <si>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</si>
  <si>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</si>
  <si>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</si>
  <si>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</si>
  <si>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</si>
  <si>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</si>
  <si>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</si>
  <si>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</si>
  <si>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</si>
  <si>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</si>
  <si>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</si>
  <si>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</si>
  <si>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</si>
  <si>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</si>
  <si>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</si>
  <si>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</si>
  <si>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</si>
  <si>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</si>
  <si>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</si>
  <si>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</si>
  <si>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</si>
  <si>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</si>
  <si>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</si>
  <si>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</si>
  <si>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</si>
  <si>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</si>
  <si>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</si>
  <si>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</si>
  <si>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</si>
  <si>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</si>
  <si>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</si>
  <si>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</si>
  <si>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</si>
  <si>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</si>
  <si>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</si>
  <si>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</si>
  <si>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</si>
  <si>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</si>
  <si>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</si>
  <si>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</si>
  <si>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</si>
  <si>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</si>
  <si>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</si>
  <si>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</si>
  <si>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</si>
  <si>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</si>
  <si>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</si>
  <si>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</si>
  <si>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</si>
  <si>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</si>
  <si>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</si>
  <si>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</si>
  <si>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</si>
  <si>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</si>
  <si>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</si>
  <si>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</si>
  <si>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</si>
  <si>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</si>
  <si>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</si>
  <si>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</si>
  <si>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</si>
  <si>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</si>
  <si>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</si>
  <si>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</si>
  <si>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</si>
  <si>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</si>
  <si>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</si>
  <si>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</si>
  <si>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</si>
  <si>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</si>
  <si>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</si>
  <si>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</si>
  <si>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</si>
  <si>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</si>
  <si>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</si>
  <si>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</si>
  <si>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</si>
  <si>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</si>
  <si>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</si>
  <si>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</si>
  <si>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</si>
  <si>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</si>
  <si>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</si>
  <si>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</si>
  <si>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</si>
  <si>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</si>
  <si>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</si>
  <si>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</si>
  <si>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</si>
  <si>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</si>
  <si>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</si>
  <si>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</si>
  <si>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</si>
  <si>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</si>
  <si>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</si>
  <si>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</si>
  <si>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</si>
  <si>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</si>
  <si>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</si>
  <si>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</si>
  <si>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</si>
  <si>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</si>
  <si>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</si>
  <si>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</si>
  <si>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</si>
  <si>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</si>
  <si>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</si>
  <si>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</si>
  <si>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</si>
  <si>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</si>
  <si>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</si>
  <si>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</si>
  <si>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</si>
  <si>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</si>
  <si>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</si>
  <si>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</si>
  <si>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</si>
  <si>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</si>
  <si>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</si>
  <si>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</si>
  <si>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</si>
  <si>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</si>
  <si>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</si>
  <si>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</si>
  <si>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</si>
  <si>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</si>
  <si>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</si>
  <si>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</si>
  <si>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</si>
  <si>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</si>
  <si>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</si>
  <si>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</si>
  <si>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</si>
  <si>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</si>
  <si>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</si>
  <si>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</si>
  <si>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</si>
  <si>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</si>
  <si>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</si>
  <si>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</si>
  <si>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</si>
  <si>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</si>
  <si>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</si>
  <si>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</si>
  <si>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</si>
  <si>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</si>
  <si>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</si>
  <si>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</si>
  <si>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</si>
  <si>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</si>
  <si>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</si>
  <si>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</si>
  <si>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</si>
  <si>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</si>
  <si>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</si>
  <si>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</si>
  <si>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</si>
  <si>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</si>
  <si>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</si>
  <si>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</si>
  <si>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</si>
  <si>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</si>
  <si>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</si>
  <si>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</si>
  <si>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</si>
  <si>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</si>
  <si>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</si>
  <si>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</si>
  <si>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</si>
  <si>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</si>
  <si>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</si>
  <si>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</si>
  <si>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</si>
  <si>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</si>
  <si>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</si>
  <si>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</si>
  <si>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</si>
  <si>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</si>
  <si>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</si>
  <si>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</si>
  <si>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</si>
  <si>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</si>
  <si>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</si>
  <si>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</si>
  <si>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</si>
  <si>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</si>
  <si>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</si>
  <si>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</si>
  <si>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</si>
  <si>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</si>
  <si>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</si>
  <si>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</si>
  <si>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</si>
  <si>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</si>
  <si>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</si>
  <si>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</si>
  <si>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</si>
  <si>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</si>
  <si>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</si>
  <si>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</si>
  <si>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</si>
  <si>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</si>
  <si>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</si>
  <si>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</si>
  <si>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</si>
  <si>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</si>
  <si>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</si>
  <si>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</si>
  <si>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</si>
  <si>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</si>
  <si>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</si>
  <si>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</si>
  <si>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</si>
  <si>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</si>
  <si>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</si>
  <si>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</si>
  <si>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</si>
  <si>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</si>
  <si>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</si>
  <si>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</si>
  <si>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</si>
  <si>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</si>
  <si>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</si>
  <si>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</si>
  <si>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</si>
  <si>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</si>
  <si>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</si>
  <si>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</si>
  <si>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</si>
  <si>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</si>
  <si>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</si>
  <si>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</si>
  <si>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</si>
  <si>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</si>
  <si>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</si>
  <si>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</si>
  <si>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</si>
  <si>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</si>
  <si>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</si>
  <si>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</si>
  <si>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</si>
  <si>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</si>
  <si>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</si>
  <si>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</si>
  <si>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</si>
  <si>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</si>
  <si>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</si>
  <si>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</si>
  <si>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</si>
  <si>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</si>
  <si>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</si>
  <si>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</si>
  <si>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</si>
  <si>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</si>
  <si>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</si>
  <si>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</si>
  <si>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</si>
  <si>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</si>
  <si>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</si>
  <si>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</si>
  <si>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</si>
  <si>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</si>
  <si>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</si>
  <si>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</si>
  <si>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</si>
  <si>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</si>
  <si>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</si>
  <si>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</si>
  <si>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</si>
  <si>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</si>
  <si>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</si>
  <si>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</si>
  <si>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</si>
  <si>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</si>
  <si>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</si>
  <si>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</si>
  <si>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</si>
  <si>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</si>
  <si>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</si>
  <si>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</si>
  <si>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</si>
  <si>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</si>
  <si>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</si>
  <si>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</si>
  <si>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</si>
  <si>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</si>
  <si>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</si>
  <si>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</si>
  <si>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</si>
  <si>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</si>
  <si>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</si>
  <si>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</si>
  <si>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</si>
  <si>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</si>
  <si>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</si>
  <si>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</si>
  <si>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</si>
  <si>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</si>
  <si>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</si>
  <si>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</si>
  <si>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</si>
  <si>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</si>
  <si>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</si>
  <si>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</si>
  <si>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</si>
  <si>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</si>
  <si>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</si>
  <si>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</si>
  <si>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</si>
  <si>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</si>
  <si>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</si>
  <si>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</si>
  <si>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</si>
  <si>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</si>
  <si>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</si>
  <si>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</si>
  <si>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</si>
  <si>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</si>
  <si>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</si>
  <si>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</si>
  <si>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</si>
  <si>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</si>
  <si>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</si>
  <si>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</si>
  <si>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</si>
  <si>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</si>
  <si>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</si>
  <si>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</si>
  <si>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</si>
  <si>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</si>
  <si>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</si>
  <si>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</si>
  <si>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</si>
  <si>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</si>
  <si>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</si>
  <si>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</si>
  <si>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</si>
  <si>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</si>
  <si>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</si>
  <si>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</si>
  <si>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</si>
  <si>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</si>
  <si>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</si>
  <si>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</si>
  <si>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</si>
  <si>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</si>
  <si>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</si>
  <si>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</si>
  <si>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</si>
  <si>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</si>
  <si>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</si>
  <si>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</si>
  <si>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</si>
  <si>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</si>
  <si>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</si>
  <si>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</si>
  <si>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</si>
  <si>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</si>
  <si>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</si>
  <si>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</si>
  <si>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</si>
  <si>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</si>
  <si>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</si>
  <si>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</si>
  <si>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</si>
  <si>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</si>
  <si>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</si>
  <si>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</si>
  <si>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</si>
  <si>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</si>
  <si>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</si>
  <si>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</si>
  <si>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</si>
  <si>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</si>
  <si>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</si>
  <si>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</si>
  <si>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</si>
  <si>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</si>
  <si>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</si>
  <si>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</si>
  <si>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</si>
  <si>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</si>
  <si>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</si>
  <si>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</si>
  <si>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</si>
  <si>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</si>
  <si>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</si>
  <si>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</si>
  <si>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</si>
  <si>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</si>
  <si>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</si>
  <si>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</si>
  <si>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</si>
  <si>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</si>
  <si>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</si>
  <si>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</si>
  <si>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</si>
  <si>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</si>
  <si>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</si>
  <si>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</si>
  <si>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</si>
  <si>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</si>
  <si>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</si>
  <si>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</si>
  <si>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</si>
  <si>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</si>
  <si>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</si>
  <si>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</si>
  <si>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</si>
  <si>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</si>
  <si>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</si>
  <si>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</si>
  <si>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</si>
  <si>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</si>
  <si>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</si>
  <si>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</si>
  <si>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</si>
  <si>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</si>
  <si>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</si>
  <si>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</si>
  <si>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</si>
  <si>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</si>
  <si>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</si>
  <si>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</si>
  <si>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</si>
  <si>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</si>
  <si>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</si>
  <si>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</si>
  <si>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</si>
  <si>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</si>
  <si>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</si>
  <si>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</si>
  <si>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</si>
  <si>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</si>
  <si>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</si>
  <si>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</si>
  <si>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</si>
  <si>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</si>
  <si>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</si>
  <si>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</si>
  <si>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</si>
  <si>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</si>
  <si>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</si>
  <si>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</si>
  <si>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</si>
  <si>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</si>
  <si>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</si>
  <si>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</si>
  <si>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</si>
  <si>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</si>
  <si>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</si>
  <si>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</si>
  <si>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</si>
  <si>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</si>
  <si>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</si>
  <si>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</si>
  <si>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</si>
  <si>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</si>
  <si>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</si>
  <si>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</si>
  <si>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</si>
  <si>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</si>
  <si>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</si>
  <si>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</si>
  <si>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</si>
  <si>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</si>
  <si>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</si>
  <si>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</si>
  <si>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</si>
  <si>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</si>
  <si>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</si>
  <si>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</si>
  <si>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</si>
  <si>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</si>
  <si>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</si>
  <si>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</si>
  <si>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</si>
  <si>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</si>
  <si>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</si>
  <si>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</si>
  <si>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</si>
  <si>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</si>
  <si>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</si>
  <si>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</si>
  <si>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</si>
  <si>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</si>
  <si>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</si>
  <si>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</si>
  <si>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</si>
  <si>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</si>
  <si>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</si>
  <si>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</si>
  <si>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</si>
  <si>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</si>
  <si>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</si>
  <si>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</si>
  <si>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</si>
  <si>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</si>
  <si>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</si>
  <si>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</si>
  <si>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</si>
  <si>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</si>
  <si>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</si>
  <si>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</si>
  <si>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</si>
  <si>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</si>
  <si>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</si>
  <si>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</si>
  <si>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</si>
  <si>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</si>
  <si>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</si>
  <si>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</si>
  <si>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</si>
  <si>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</si>
  <si>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</si>
  <si>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</si>
  <si>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</si>
  <si>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</si>
  <si>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</si>
  <si>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</si>
  <si>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</si>
  <si>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</si>
  <si>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</si>
  <si>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</si>
  <si>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</si>
  <si>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</si>
  <si>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</si>
  <si>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</si>
  <si>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</si>
  <si>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</si>
  <si>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</si>
  <si>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</si>
  <si>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</si>
  <si>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</si>
  <si>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</si>
  <si>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</si>
  <si>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</si>
  <si>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</si>
  <si>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</si>
  <si>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</si>
  <si>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</si>
  <si>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</si>
  <si>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</si>
  <si>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</si>
  <si>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</si>
  <si>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</si>
  <si>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</si>
  <si>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</si>
  <si>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</si>
  <si>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</si>
  <si>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</si>
  <si>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</si>
  <si>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</si>
  <si>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</si>
  <si>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</si>
  <si>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</si>
  <si>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</si>
  <si>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</si>
  <si>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</si>
  <si>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</si>
  <si>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</si>
  <si>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</si>
  <si>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</si>
  <si>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</si>
  <si>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</si>
  <si>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</si>
  <si>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</si>
  <si>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</si>
  <si>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</si>
  <si>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</si>
  <si>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</si>
  <si>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</si>
  <si>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</si>
  <si>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</si>
  <si>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</si>
  <si>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</si>
  <si>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</si>
  <si>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</si>
  <si>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</si>
  <si>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</si>
  <si>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</si>
  <si>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</si>
  <si>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</si>
  <si>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</si>
  <si>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</si>
  <si>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</si>
  <si>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</si>
  <si>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</si>
  <si>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</si>
  <si>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</si>
  <si>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</si>
  <si>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</si>
  <si>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</si>
  <si>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</si>
  <si>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</si>
  <si>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</si>
  <si>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</si>
  <si>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</si>
  <si>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</si>
  <si>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</si>
  <si>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</si>
  <si>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</si>
  <si>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</si>
  <si>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</si>
  <si>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</si>
  <si>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</si>
  <si>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</si>
  <si>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</si>
  <si>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</si>
  <si>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</si>
  <si>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</si>
  <si>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</si>
  <si>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</si>
  <si>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</si>
  <si>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</si>
  <si>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</si>
  <si>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</si>
  <si>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</si>
  <si>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</si>
  <si>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</si>
  <si>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</si>
  <si>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</si>
  <si>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</si>
  <si>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</si>
  <si>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</si>
  <si>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</si>
  <si>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</si>
  <si>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</si>
  <si>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</si>
  <si>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</si>
  <si>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</si>
  <si>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</si>
  <si>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</si>
  <si>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</si>
  <si>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</si>
  <si>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</si>
  <si>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</si>
  <si>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</si>
  <si>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</si>
  <si>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</si>
  <si>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</si>
  <si>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</si>
  <si>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</si>
  <si>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</si>
  <si>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</si>
  <si>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</si>
  <si>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</si>
  <si>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</si>
  <si>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</si>
  <si>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</si>
  <si>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</si>
  <si>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</si>
  <si>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</si>
  <si>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</si>
  <si>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</si>
  <si>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</si>
  <si>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</si>
  <si>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</si>
  <si>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</si>
  <si>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</si>
  <si>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</si>
  <si>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</si>
  <si>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</si>
  <si>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</si>
  <si>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</si>
  <si>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</si>
  <si>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</si>
  <si>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</si>
  <si>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</si>
  <si>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</si>
  <si>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</si>
  <si>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</si>
  <si>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</si>
  <si>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</si>
  <si>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</si>
  <si>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</si>
  <si>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</si>
  <si>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</si>
  <si>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</si>
  <si>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</si>
  <si>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</si>
  <si>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</si>
  <si>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</si>
  <si>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</si>
  <si>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</si>
  <si>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</si>
  <si>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</si>
  <si>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</si>
  <si>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</si>
  <si>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</si>
  <si>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</si>
  <si>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</si>
  <si>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</si>
  <si>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</si>
  <si>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</si>
  <si>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</si>
  <si>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</si>
  <si>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</si>
  <si>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</si>
  <si>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</si>
  <si>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</si>
  <si>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</si>
  <si>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</si>
  <si>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</si>
  <si>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</si>
  <si>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</si>
  <si>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</si>
  <si>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</si>
  <si>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</si>
  <si>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</si>
  <si>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</si>
  <si>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</si>
  <si>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</si>
  <si>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</si>
  <si>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</si>
  <si>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</si>
  <si>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</si>
  <si>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</si>
  <si>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</si>
  <si>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</si>
  <si>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</si>
  <si>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</si>
  <si>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</si>
  <si>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</si>
  <si>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</si>
  <si>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</si>
  <si>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</si>
  <si>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</si>
  <si>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</si>
  <si>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</si>
  <si>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</si>
  <si>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</si>
  <si>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</si>
  <si>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</si>
  <si>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</si>
  <si>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</si>
  <si>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</si>
  <si>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</si>
  <si>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</si>
  <si>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</si>
  <si>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</si>
  <si>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</si>
  <si>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</si>
  <si>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</si>
  <si>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</si>
  <si>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</si>
  <si>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</si>
  <si>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</si>
  <si>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</si>
  <si>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</si>
  <si>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</si>
  <si>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</si>
  <si>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</si>
  <si>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</si>
  <si>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</si>
  <si>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</si>
  <si>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</si>
  <si>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</si>
  <si>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</si>
  <si>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</si>
  <si>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</si>
  <si>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</si>
  <si>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</si>
  <si>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</si>
  <si>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</si>
  <si>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</si>
  <si>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</si>
  <si>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</si>
  <si>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</si>
  <si>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</si>
  <si>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</si>
  <si>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</si>
  <si>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</si>
  <si>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</si>
  <si>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</si>
  <si>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</si>
  <si>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</si>
  <si>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</si>
  <si>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</si>
  <si>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</si>
  <si>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</si>
  <si>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</si>
  <si>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</si>
  <si>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</si>
  <si>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</si>
  <si>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</si>
  <si>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</si>
  <si>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</si>
  <si>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</si>
  <si>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</si>
  <si>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</si>
  <si>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</si>
  <si>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</si>
  <si>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</si>
  <si>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</si>
  <si>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</si>
  <si>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</si>
  <si>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</si>
  <si>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</si>
  <si>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</si>
  <si>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</si>
  <si>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</si>
  <si>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</si>
  <si>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</si>
  <si>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</si>
  <si>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</si>
  <si>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</si>
  <si>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</si>
  <si>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</si>
  <si>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</si>
  <si>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</si>
  <si>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</si>
  <si>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</si>
  <si>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</si>
  <si>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</si>
  <si>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</si>
  <si>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</si>
  <si>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</si>
  <si>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</si>
  <si>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</si>
  <si>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</si>
  <si>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</si>
  <si>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</si>
  <si>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</si>
  <si>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</si>
  <si>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</si>
  <si>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</si>
  <si>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</si>
  <si>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</si>
  <si>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</si>
  <si>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</si>
  <si>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</si>
  <si>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</si>
  <si>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</si>
  <si>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</si>
  <si>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</si>
  <si>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</si>
  <si>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</si>
  <si>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</si>
  <si>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</si>
  <si>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</si>
  <si>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</si>
  <si>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</si>
  <si>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</si>
  <si>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</si>
  <si>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</si>
  <si>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</si>
  <si>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</si>
  <si>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</si>
  <si>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</si>
  <si>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</si>
  <si>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</si>
  <si>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</si>
  <si>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</si>
  <si>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</si>
  <si>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</si>
  <si>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</si>
  <si>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</si>
  <si>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</si>
  <si>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</si>
  <si>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</si>
  <si>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</si>
  <si>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</si>
  <si>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</si>
  <si>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</si>
  <si>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</si>
  <si>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</si>
  <si>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</si>
  <si>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</si>
  <si>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</si>
  <si>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</si>
  <si>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</si>
  <si>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</si>
  <si>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</si>
  <si>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</si>
  <si>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</si>
  <si>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</si>
  <si>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</si>
  <si>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</si>
  <si>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</si>
  <si>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</si>
  <si>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</si>
  <si>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</si>
  <si>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</si>
  <si>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</si>
  <si>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</si>
  <si>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</si>
  <si>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</si>
  <si>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</si>
  <si>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</si>
  <si>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</si>
  <si>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</si>
  <si>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</si>
  <si>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</si>
  <si>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</si>
  <si>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</si>
  <si>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</si>
  <si>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</si>
  <si>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</si>
  <si>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</si>
  <si>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</si>
  <si>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</si>
  <si>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</si>
  <si>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</si>
  <si>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</si>
  <si>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</si>
  <si>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</si>
  <si>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</si>
  <si>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</si>
  <si>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</si>
  <si>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</si>
  <si>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</si>
  <si>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</si>
  <si>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</si>
  <si>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</si>
  <si>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</si>
  <si>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</si>
  <si>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</si>
  <si>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</si>
  <si>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</si>
  <si>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</si>
  <si>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</si>
  <si>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</si>
  <si>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</si>
  <si>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</si>
  <si>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</si>
  <si>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</si>
  <si>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</si>
  <si>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</si>
  <si>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</si>
  <si>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</si>
  <si>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</si>
  <si>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</si>
  <si>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</si>
  <si>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</si>
  <si>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</si>
  <si>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</si>
  <si>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</si>
  <si>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</si>
  <si>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</si>
  <si>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</si>
  <si>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</si>
  <si>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</si>
  <si>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</si>
  <si>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</si>
  <si>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</si>
  <si>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</si>
  <si>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</si>
  <si>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</si>
  <si>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</si>
  <si>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</si>
  <si>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</si>
  <si>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</si>
  <si>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</si>
  <si>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</si>
  <si>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</si>
  <si>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</si>
  <si>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</si>
  <si>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</si>
  <si>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</si>
  <si>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</si>
  <si>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</si>
  <si>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</si>
  <si>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</si>
  <si>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</si>
  <si>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</si>
  <si>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</si>
  <si>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</si>
  <si>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</si>
  <si>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</si>
  <si>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</si>
  <si>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</si>
  <si>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</si>
  <si>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</si>
  <si>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</si>
  <si>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</si>
  <si>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</si>
  <si>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</si>
  <si>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</si>
  <si>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</si>
  <si>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</si>
  <si>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</si>
  <si>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</si>
  <si>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</si>
  <si>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</si>
  <si>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</si>
  <si>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</si>
  <si>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</si>
  <si>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</si>
  <si>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</si>
  <si>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</si>
  <si>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</si>
  <si>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</si>
  <si>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</si>
  <si>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</si>
  <si>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</si>
  <si>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</si>
  <si>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</si>
  <si>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</si>
  <si>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</si>
  <si>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</si>
  <si>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</si>
  <si>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</si>
  <si>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</si>
  <si>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</si>
  <si>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</si>
  <si>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</si>
  <si>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</si>
  <si>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</si>
  <si>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</si>
  <si>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</si>
  <si>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</si>
  <si>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</si>
  <si>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</si>
  <si>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</si>
  <si>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</si>
  <si>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</si>
  <si>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</si>
  <si>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</si>
  <si>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</si>
  <si>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</si>
  <si>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</si>
  <si>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</si>
  <si>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</si>
  <si>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</si>
  <si>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</si>
  <si>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</si>
  <si>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</si>
  <si>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</si>
  <si>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</si>
  <si>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</si>
  <si>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</si>
  <si>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</si>
  <si>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</si>
  <si>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</si>
  <si>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</si>
  <si>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</si>
  <si>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</si>
  <si>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</si>
  <si>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</si>
  <si>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</si>
  <si>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</si>
  <si>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</si>
  <si>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</si>
  <si>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</si>
  <si>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</si>
  <si>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</si>
  <si>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</si>
  <si>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</si>
  <si>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</si>
  <si>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</si>
  <si>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</si>
  <si>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</si>
  <si>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</si>
  <si>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</si>
  <si>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</si>
  <si>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</si>
  <si>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</si>
  <si>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</si>
  <si>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</si>
  <si>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</si>
  <si>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</si>
  <si>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</si>
  <si>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</si>
  <si>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</si>
  <si>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</si>
  <si>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</si>
  <si>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</si>
  <si>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</si>
  <si>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</si>
  <si>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</si>
  <si>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</si>
  <si>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</si>
  <si>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</si>
  <si>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</si>
  <si>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</si>
  <si>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</si>
  <si>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</si>
  <si>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</si>
  <si>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</si>
  <si>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</si>
  <si>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</si>
  <si>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</si>
  <si>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</si>
  <si>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</si>
  <si>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</si>
  <si>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</si>
  <si>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</si>
  <si>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</si>
  <si>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</si>
  <si>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</si>
  <si>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</si>
  <si>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</si>
  <si>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</si>
  <si>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</si>
  <si>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</si>
  <si>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</si>
  <si>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</si>
  <si>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</si>
  <si>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</si>
  <si>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</si>
  <si>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</si>
  <si>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</si>
  <si>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</si>
  <si>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</si>
  <si>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</si>
  <si>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</si>
  <si>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</si>
  <si>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</si>
  <si>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</si>
  <si>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</si>
  <si>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</si>
  <si>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</si>
  <si>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</si>
  <si>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</si>
  <si>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</si>
  <si>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</si>
  <si>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</si>
  <si>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</si>
  <si>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</si>
  <si>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</si>
  <si>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</si>
  <si>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</si>
  <si>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</si>
  <si>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</si>
  <si>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</si>
  <si>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</si>
  <si>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</si>
  <si>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</si>
  <si>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</si>
  <si>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</si>
  <si>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</si>
  <si>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</si>
  <si>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</si>
  <si>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</si>
  <si>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</si>
  <si>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</si>
  <si>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</si>
  <si>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</si>
  <si>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</si>
  <si>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</si>
  <si>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</si>
  <si>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</si>
  <si>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</si>
  <si>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</si>
  <si>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</si>
  <si>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</si>
  <si>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</si>
  <si>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</si>
  <si>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</si>
  <si>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</si>
  <si>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</si>
  <si>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</si>
  <si>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</si>
  <si>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</si>
  <si>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</si>
  <si>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</si>
  <si>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</si>
  <si>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</si>
  <si>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</si>
  <si>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</si>
  <si>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</si>
  <si>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</si>
  <si>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</si>
  <si>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</si>
  <si>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</si>
  <si>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</si>
  <si>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</si>
  <si>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</si>
  <si>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</si>
  <si>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</si>
  <si>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</si>
  <si>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</si>
  <si>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</si>
  <si>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</si>
  <si>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</si>
  <si>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</si>
  <si>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</si>
  <si>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</si>
  <si>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</si>
  <si>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</si>
  <si>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</si>
  <si>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</si>
  <si>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</si>
  <si>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</si>
  <si>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</si>
  <si>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</si>
  <si>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</si>
  <si>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</si>
  <si>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</si>
  <si>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</si>
  <si>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</si>
  <si>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</si>
  <si>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</si>
  <si>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</si>
  <si>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</si>
  <si>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</si>
  <si>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</si>
  <si>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</si>
  <si>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</si>
  <si>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</si>
  <si>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</si>
  <si>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</si>
  <si>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</si>
  <si>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</si>
  <si>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</si>
  <si>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</si>
  <si>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</si>
  <si>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</si>
  <si>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</si>
  <si>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</si>
  <si>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</si>
  <si>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</si>
  <si>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</si>
  <si>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</si>
  <si>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</si>
  <si>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</si>
  <si>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</si>
  <si>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</si>
  <si>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</si>
  <si>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</si>
  <si>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</si>
  <si>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</si>
  <si>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</si>
  <si>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</si>
  <si>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</si>
  <si>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</si>
  <si>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</si>
  <si>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</si>
  <si>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</si>
  <si>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</si>
  <si>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</si>
  <si>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</si>
  <si>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</si>
  <si>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</si>
  <si>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</si>
  <si>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</si>
  <si>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</si>
  <si>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</si>
  <si>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</si>
  <si>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</si>
  <si>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</si>
  <si>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</si>
  <si>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</si>
  <si>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</si>
  <si>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</si>
  <si>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</si>
  <si>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</si>
  <si>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</si>
  <si>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</si>
  <si>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</si>
  <si>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</si>
  <si>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</si>
  <si>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</si>
  <si>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</si>
  <si>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</si>
  <si>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</si>
  <si>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</si>
  <si>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</si>
  <si>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</si>
  <si>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</si>
  <si>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</si>
  <si>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</si>
  <si>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</si>
  <si>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</si>
  <si>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</si>
  <si>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</si>
  <si>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</si>
  <si>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</si>
  <si>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</si>
  <si>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</si>
  <si>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</si>
  <si>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</si>
  <si>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</si>
  <si>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</si>
  <si>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</si>
  <si>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</si>
  <si>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</si>
  <si>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</si>
  <si>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</si>
  <si>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</si>
  <si>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</si>
  <si>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</si>
  <si>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</si>
  <si>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</si>
  <si>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</si>
  <si>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</si>
  <si>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</si>
  <si>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</si>
  <si>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</si>
  <si>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</si>
  <si>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</si>
  <si>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</si>
  <si>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</si>
  <si>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</si>
  <si>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</si>
  <si>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</si>
  <si>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</si>
  <si>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</si>
  <si>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</si>
  <si>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</si>
  <si>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</si>
  <si>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</si>
  <si>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</si>
  <si>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</si>
  <si>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</si>
  <si>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</si>
  <si>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</si>
  <si>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</si>
  <si>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</si>
  <si>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</si>
  <si>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</si>
  <si>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</si>
  <si>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</si>
  <si>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</si>
  <si>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</si>
  <si>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</si>
  <si>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</si>
  <si>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</si>
  <si>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</si>
  <si>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</si>
  <si>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</si>
  <si>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</si>
  <si>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</si>
  <si>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</si>
  <si>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</si>
  <si>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</si>
  <si>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</si>
  <si>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</si>
  <si>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</si>
  <si>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</si>
  <si>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</si>
  <si>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</si>
  <si>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</si>
  <si>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</si>
  <si>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</si>
  <si>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</si>
  <si>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</si>
  <si>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</si>
  <si>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</si>
  <si>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</si>
  <si>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</si>
  <si>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</si>
  <si>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</si>
  <si>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</si>
  <si>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</si>
  <si>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</si>
  <si>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</si>
  <si>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</si>
  <si>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</si>
  <si>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</si>
  <si>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</si>
  <si>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</si>
  <si>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</si>
  <si>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</si>
  <si>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</si>
  <si>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</si>
  <si>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</si>
  <si>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</si>
  <si>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</si>
  <si>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</si>
  <si>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</si>
  <si>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</si>
  <si>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</si>
  <si>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</si>
  <si>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</si>
  <si>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</si>
  <si>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</si>
  <si>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</si>
  <si>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</si>
  <si>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</si>
  <si>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</si>
  <si>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</si>
  <si>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</si>
  <si>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</si>
  <si>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</si>
  <si>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</si>
  <si>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</si>
  <si>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</si>
  <si>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</si>
  <si>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</si>
  <si>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</si>
  <si>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</si>
  <si>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</si>
  <si>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</si>
  <si>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</si>
  <si>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</si>
  <si>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</si>
  <si>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</si>
  <si>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</si>
  <si>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</si>
  <si>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</si>
  <si>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</si>
  <si>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</si>
  <si>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</si>
  <si>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</si>
  <si>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</si>
  <si>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</si>
  <si>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</si>
  <si>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</si>
  <si>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</si>
  <si>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</si>
  <si>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</si>
  <si>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</si>
  <si>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</si>
  <si>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</si>
  <si>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</si>
  <si>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</si>
  <si>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</si>
  <si>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</si>
  <si>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</si>
  <si>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</si>
  <si>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</si>
  <si>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</si>
  <si>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</si>
  <si>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</si>
  <si>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</si>
  <si>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</si>
  <si>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</si>
  <si>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</si>
  <si>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</si>
  <si>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</si>
  <si>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</si>
  <si>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</si>
  <si>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</si>
  <si>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</si>
  <si>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</si>
  <si>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</si>
  <si>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</si>
  <si>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</si>
  <si>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</si>
  <si>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</si>
  <si>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</si>
  <si>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</si>
  <si>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</si>
  <si>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</si>
  <si>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</si>
  <si>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</si>
  <si>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</si>
  <si>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</si>
  <si>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</si>
  <si>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</si>
  <si>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</si>
  <si>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</si>
  <si>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</si>
  <si>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</si>
  <si>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</si>
  <si>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</si>
  <si>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</si>
  <si>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</si>
  <si>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</si>
  <si>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</si>
  <si>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</si>
  <si>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</si>
  <si>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</si>
  <si>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</si>
  <si>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</si>
  <si>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</si>
  <si>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</si>
  <si>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</si>
  <si>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</si>
  <si>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</si>
  <si>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</si>
  <si>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</si>
  <si>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</si>
  <si>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</si>
  <si>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</si>
  <si>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</si>
  <si>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</si>
  <si>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</si>
  <si>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</si>
  <si>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</si>
  <si>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</si>
  <si>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</si>
  <si>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</si>
  <si>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</si>
  <si>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</si>
  <si>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</si>
  <si>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</si>
  <si>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</si>
  <si>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</si>
  <si>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</si>
  <si>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</si>
  <si>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</si>
  <si>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</si>
  <si>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</si>
  <si>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</si>
  <si>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</si>
  <si>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</si>
  <si>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</si>
  <si>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</si>
  <si>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</si>
  <si>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</si>
  <si>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</si>
  <si>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</si>
  <si>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</si>
  <si>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</si>
  <si>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</si>
  <si>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</si>
  <si>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</si>
  <si>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</si>
  <si>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</si>
  <si>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</si>
  <si>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</si>
  <si>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</si>
  <si>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</si>
  <si>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</si>
  <si>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</si>
  <si>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</si>
  <si>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</si>
  <si>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</si>
  <si>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</si>
  <si>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</si>
  <si>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</si>
  <si>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</si>
  <si>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</si>
  <si>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</si>
  <si>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</si>
  <si>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</si>
  <si>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</si>
  <si>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</si>
  <si>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</si>
  <si>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</si>
  <si>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</si>
  <si>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</si>
  <si>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</si>
  <si>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</si>
  <si>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</si>
  <si>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</si>
  <si>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</si>
  <si>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</si>
  <si>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</si>
  <si>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</si>
  <si>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</si>
  <si>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</si>
  <si>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</si>
  <si>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</si>
  <si>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</si>
  <si>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</si>
  <si>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</si>
  <si>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</si>
  <si>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</si>
  <si>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</si>
  <si>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</si>
  <si>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</si>
  <si>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</si>
  <si>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</si>
  <si>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</si>
  <si>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</si>
  <si>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</si>
  <si>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</si>
  <si>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</si>
  <si>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</si>
  <si>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</si>
  <si>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</si>
  <si>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</si>
  <si>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</si>
  <si>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</si>
  <si>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</si>
  <si>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</si>
  <si>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</si>
  <si>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</si>
  <si>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</si>
  <si>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</si>
  <si>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</si>
  <si>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</si>
  <si>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</si>
  <si>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</si>
  <si>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</si>
  <si>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</si>
  <si>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</si>
  <si>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</si>
  <si>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</si>
  <si>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</si>
  <si>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</si>
  <si>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</si>
  <si>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</si>
  <si>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</si>
  <si>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</si>
  <si>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</si>
  <si>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</si>
  <si>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</si>
  <si>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</si>
  <si>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</si>
  <si>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</si>
  <si>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</si>
  <si>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</si>
  <si>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</si>
  <si>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</si>
  <si>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</si>
  <si>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</si>
  <si>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</si>
  <si>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</si>
  <si>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</si>
  <si>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</si>
  <si>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</si>
  <si>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</si>
  <si>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</si>
  <si>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</si>
  <si>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</si>
  <si>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</si>
  <si>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</si>
  <si>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</si>
  <si>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</si>
  <si>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</si>
  <si>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</si>
  <si>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</si>
  <si>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</si>
  <si>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</si>
  <si>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</si>
  <si>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</si>
  <si>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</si>
  <si>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</si>
  <si>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</si>
  <si>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</si>
  <si>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</si>
  <si>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</si>
  <si>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</si>
  <si>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</si>
  <si>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</si>
  <si>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</si>
  <si>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</si>
  <si>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</si>
  <si>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</si>
  <si>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</si>
  <si>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</si>
  <si>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</si>
  <si>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</si>
  <si>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</si>
  <si>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</si>
  <si>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</si>
  <si>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</si>
  <si>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</si>
  <si>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</si>
  <si>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</si>
  <si>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</si>
  <si>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</si>
  <si>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</si>
  <si>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</si>
  <si>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</si>
  <si>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</si>
  <si>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</si>
  <si>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</si>
  <si>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</si>
  <si>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</si>
  <si>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</si>
  <si>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</si>
  <si>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</si>
  <si>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</si>
  <si>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</si>
  <si>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</si>
  <si>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</si>
  <si>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</si>
  <si>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</si>
  <si>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</si>
  <si>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</si>
  <si>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</si>
  <si>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</si>
  <si>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</si>
  <si>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</si>
  <si>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</si>
  <si>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</si>
  <si>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</si>
  <si>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</si>
  <si>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</si>
  <si>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</si>
  <si>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</si>
  <si>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</si>
  <si>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</si>
  <si>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</si>
  <si>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</si>
  <si>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</si>
  <si>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</si>
  <si>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</si>
  <si>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</si>
  <si>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</si>
  <si>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</si>
  <si>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</si>
  <si>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</si>
  <si>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</si>
  <si>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</si>
  <si>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</si>
  <si>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</si>
  <si>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</si>
  <si>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</si>
  <si>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</si>
  <si>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</si>
  <si>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</si>
  <si>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</si>
  <si>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</si>
  <si>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</si>
  <si>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</si>
  <si>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</si>
  <si>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</si>
  <si>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</si>
  <si>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</si>
  <si>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</si>
  <si>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</si>
  <si>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</si>
  <si>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</si>
  <si>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</si>
  <si>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</si>
  <si>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</si>
  <si>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</si>
  <si>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</si>
  <si>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</si>
  <si>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</si>
  <si>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</si>
  <si>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</si>
  <si>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</si>
  <si>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</si>
  <si>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</si>
  <si>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</si>
  <si>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</si>
  <si>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</si>
  <si>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</si>
  <si>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</si>
  <si>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</si>
  <si>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</si>
  <si>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</si>
  <si>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</si>
  <si>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</si>
  <si>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</si>
  <si>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</si>
  <si>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</si>
  <si>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</si>
  <si>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</si>
  <si>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</si>
  <si>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</si>
  <si>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</si>
  <si>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</si>
  <si>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</si>
  <si>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</si>
  <si>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</si>
  <si>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</si>
  <si>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</si>
  <si>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</si>
  <si>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</si>
  <si>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</si>
  <si>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</si>
  <si>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</si>
  <si>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</si>
  <si>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</si>
  <si>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</si>
  <si>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</si>
  <si>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</si>
  <si>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</si>
  <si>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</si>
  <si>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</si>
  <si>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</si>
  <si>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</si>
  <si>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</si>
  <si>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</si>
  <si>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</si>
  <si>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</si>
  <si>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</si>
  <si>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</si>
  <si>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</si>
  <si>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</si>
  <si>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</si>
  <si>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</si>
  <si>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</si>
  <si>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</si>
  <si>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</si>
  <si>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</si>
  <si>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</si>
  <si>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</si>
  <si>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</si>
  <si>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</si>
  <si>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</si>
  <si>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</si>
  <si>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</si>
  <si>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</si>
  <si>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</si>
  <si>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</si>
  <si>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</si>
  <si>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</si>
  <si>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</si>
  <si>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</si>
  <si>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</si>
  <si>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</si>
  <si>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</si>
  <si>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</si>
  <si>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</si>
  <si>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</si>
  <si>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</si>
  <si>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</si>
  <si>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</si>
  <si>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</si>
  <si>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</si>
  <si>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</si>
  <si>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</si>
  <si>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</si>
  <si>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</si>
  <si>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</si>
  <si>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</si>
  <si>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</si>
  <si>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</si>
  <si>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</si>
  <si>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</si>
  <si>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</si>
  <si>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</si>
  <si>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</si>
  <si>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</si>
  <si>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</si>
  <si>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</si>
  <si>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</si>
  <si>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</si>
  <si>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</si>
  <si>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</si>
  <si>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</si>
  <si>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</si>
  <si>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</si>
  <si>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</si>
  <si>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</si>
  <si>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</si>
  <si>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</si>
  <si>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</si>
  <si>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</si>
  <si>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</si>
  <si>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</si>
  <si>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</si>
  <si>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</si>
  <si>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</si>
  <si>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</si>
  <si>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</si>
  <si>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</si>
  <si>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</si>
  <si>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</si>
  <si>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</si>
  <si>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</si>
  <si>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</si>
  <si>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</si>
  <si>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</si>
  <si>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</si>
  <si>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</si>
  <si>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</si>
  <si>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</si>
  <si>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</si>
  <si>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</si>
  <si>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</si>
  <si>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</si>
  <si>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</si>
  <si>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</si>
  <si>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</si>
  <si>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</si>
  <si>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</si>
  <si>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</si>
  <si>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</si>
  <si>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</si>
  <si>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</si>
  <si>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</si>
  <si>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</si>
  <si>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</si>
  <si>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</si>
  <si>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</si>
  <si>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</si>
  <si>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</si>
  <si>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</si>
  <si>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</si>
  <si>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</si>
  <si>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</si>
  <si>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</si>
  <si>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</si>
  <si>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</si>
  <si>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</si>
  <si>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</si>
  <si>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</si>
  <si>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</si>
  <si>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</si>
  <si>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</si>
  <si>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</si>
  <si>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</si>
  <si>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</si>
  <si>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</si>
  <si>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</si>
  <si>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</si>
  <si>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</si>
  <si>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</si>
  <si>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</si>
  <si>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</si>
  <si>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</si>
  <si>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</si>
  <si>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</si>
  <si>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</si>
  <si>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</si>
  <si>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</si>
  <si>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</si>
  <si>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</si>
  <si>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</si>
  <si>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</si>
  <si>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</si>
  <si>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</si>
  <si>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</si>
  <si>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</si>
  <si>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</si>
  <si>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</si>
  <si>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</si>
  <si>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</si>
  <si>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</si>
  <si>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</si>
  <si>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</si>
  <si>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</si>
  <si>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</si>
  <si>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</si>
  <si>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</si>
  <si>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</si>
  <si>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</si>
  <si>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</si>
  <si>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</si>
  <si>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</si>
  <si>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</si>
  <si>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</si>
  <si>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</si>
  <si>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</si>
  <si>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</si>
  <si>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</si>
  <si>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</si>
  <si>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</si>
  <si>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</si>
  <si>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</si>
  <si>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</si>
  <si>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</si>
  <si>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</si>
  <si>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</si>
  <si>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</si>
  <si>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</si>
  <si>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</si>
  <si>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</si>
  <si>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</si>
  <si>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</si>
  <si>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</si>
  <si>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</si>
  <si>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</si>
  <si>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</si>
  <si>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</si>
  <si>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</si>
  <si>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</si>
  <si>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</si>
  <si>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</si>
  <si>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</si>
  <si>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</si>
  <si>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</si>
  <si>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</si>
  <si>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</si>
  <si>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</si>
  <si>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</si>
  <si>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</si>
  <si>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</si>
  <si>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</si>
  <si>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</si>
  <si>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</si>
  <si>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</si>
  <si>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</si>
  <si>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</si>
  <si>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</si>
  <si>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</si>
  <si>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</si>
  <si>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</si>
  <si>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</si>
  <si>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</si>
  <si>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</si>
  <si>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</si>
  <si>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</si>
  <si>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</si>
  <si>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</si>
  <si>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</si>
  <si>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</si>
  <si>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</si>
  <si>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</si>
  <si>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</si>
  <si>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</si>
  <si>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</si>
  <si>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</si>
  <si>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</si>
  <si>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</si>
  <si>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</si>
  <si>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</si>
  <si>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</si>
  <si>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</si>
  <si>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</si>
  <si>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</si>
  <si>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</si>
  <si>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</si>
  <si>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</si>
  <si>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</si>
  <si>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</si>
  <si>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</si>
  <si>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</si>
  <si>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</si>
  <si>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</si>
  <si>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</si>
  <si>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</si>
  <si>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</si>
  <si>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</si>
  <si>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</si>
  <si>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</si>
  <si>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</si>
  <si>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</si>
  <si>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</si>
  <si>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</si>
  <si>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</si>
  <si>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</si>
  <si>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</si>
  <si>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</si>
  <si>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</si>
  <si>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</si>
  <si>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</si>
  <si>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</si>
  <si>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</si>
  <si>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</si>
  <si>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</si>
  <si>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</si>
  <si>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</si>
  <si>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</si>
  <si>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</si>
  <si>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</si>
  <si>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</si>
  <si>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</si>
  <si>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</si>
  <si>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</si>
  <si>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</si>
  <si>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</si>
  <si>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</si>
  <si>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</si>
  <si>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</si>
  <si>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</si>
  <si>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</si>
  <si>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</si>
  <si>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</si>
  <si>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</si>
  <si>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</si>
  <si>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</si>
  <si>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</si>
  <si>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</si>
  <si>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</si>
  <si>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</si>
  <si>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</si>
  <si>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</si>
  <si>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</si>
  <si>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</si>
  <si>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</si>
  <si>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</si>
  <si>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</si>
  <si>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</si>
  <si>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</si>
  <si>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</si>
  <si>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</si>
  <si>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</si>
  <si>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</si>
  <si>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</si>
  <si>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</si>
  <si>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</si>
  <si>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</si>
  <si>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</si>
  <si>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</si>
  <si>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</si>
  <si>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</si>
  <si>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</si>
  <si>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</si>
  <si>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</si>
  <si>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</si>
  <si>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</si>
  <si>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</si>
  <si>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</si>
  <si>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</si>
  <si>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</si>
  <si>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</si>
  <si>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</si>
  <si>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</si>
  <si>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</si>
  <si>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</si>
  <si>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</si>
  <si>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</si>
  <si>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</si>
  <si>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</si>
  <si>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</si>
  <si>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</si>
  <si>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</si>
  <si>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</si>
  <si>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</si>
  <si>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</si>
  <si>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</si>
  <si>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</si>
  <si>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</si>
  <si>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</si>
  <si>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</si>
  <si>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</si>
  <si>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</si>
  <si>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</si>
  <si>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</si>
  <si>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</si>
  <si>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</si>
  <si>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</si>
  <si>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</si>
  <si>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</si>
  <si>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</si>
  <si>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</si>
  <si>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</si>
  <si>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</si>
  <si>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</si>
  <si>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</si>
  <si>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</si>
  <si>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</si>
  <si>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</si>
  <si>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</si>
  <si>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</si>
  <si>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</si>
  <si>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</si>
  <si>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</si>
  <si>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</si>
  <si>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</si>
  <si>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</si>
  <si>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</si>
  <si>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</si>
  <si>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</si>
  <si>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</si>
  <si>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</si>
  <si>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</si>
  <si>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</si>
  <si>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</si>
  <si>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</si>
  <si>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</si>
  <si>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</si>
  <si>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</si>
  <si>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</si>
  <si>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</si>
  <si>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</si>
  <si>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</si>
  <si>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</si>
  <si>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</si>
  <si>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</si>
  <si>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</si>
  <si>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</si>
  <si>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</si>
  <si>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</si>
  <si>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</si>
  <si>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</si>
  <si>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</si>
  <si>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</si>
  <si>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</si>
  <si>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</si>
  <si>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</si>
  <si>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</si>
  <si>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</si>
  <si>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</si>
  <si>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</si>
  <si>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</si>
  <si>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</si>
  <si>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</si>
  <si>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</si>
  <si>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</si>
  <si>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</si>
  <si>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</si>
  <si>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</si>
  <si>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</si>
  <si>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</si>
  <si>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</si>
  <si>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</si>
  <si>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</si>
  <si>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</si>
  <si>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</si>
  <si>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</si>
  <si>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</si>
  <si>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</si>
  <si>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</si>
  <si>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</si>
  <si>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</si>
  <si>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</si>
  <si>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</si>
  <si>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</si>
  <si>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</si>
  <si>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</si>
  <si>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</si>
  <si>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</si>
  <si>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</si>
  <si>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</si>
  <si>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</si>
  <si>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</si>
  <si>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</si>
  <si>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</si>
  <si>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</si>
  <si>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</si>
  <si>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</si>
  <si>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</si>
  <si>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</si>
  <si>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</si>
  <si>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</si>
  <si>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</si>
  <si>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</si>
  <si>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</si>
  <si>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</si>
  <si>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</si>
  <si>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</si>
  <si>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</si>
  <si>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</si>
  <si>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</si>
  <si>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</si>
  <si>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</si>
  <si>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</si>
  <si>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</si>
  <si>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</si>
  <si>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</si>
  <si>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</si>
  <si>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</si>
  <si>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</si>
  <si>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</si>
  <si>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</si>
  <si>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</si>
  <si>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</si>
  <si>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</si>
  <si>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</si>
  <si>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</si>
  <si>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</si>
  <si>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</si>
  <si>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</si>
  <si>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</si>
  <si>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</si>
  <si>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</si>
  <si>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</si>
  <si>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</si>
  <si>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</si>
  <si>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</si>
  <si>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</si>
  <si>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</si>
  <si>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</si>
  <si>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</si>
  <si>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</si>
  <si>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</si>
  <si>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</si>
  <si>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</si>
  <si>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</si>
  <si>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</si>
  <si>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</si>
  <si>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</si>
  <si>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</si>
  <si>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</si>
  <si>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</si>
  <si>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</si>
  <si>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</si>
  <si>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</si>
  <si>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</si>
  <si>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</si>
  <si>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</si>
  <si>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</si>
  <si>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</si>
  <si>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</si>
  <si>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</si>
  <si>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</si>
  <si>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</si>
  <si>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</si>
  <si>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</si>
  <si>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</si>
  <si>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</si>
  <si>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</si>
  <si>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</si>
  <si>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</si>
  <si>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</si>
  <si>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</si>
  <si>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</si>
  <si>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</si>
  <si>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</si>
  <si>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</si>
  <si>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</si>
  <si>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</si>
  <si>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</si>
  <si>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</si>
  <si>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</si>
  <si>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</si>
  <si>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</si>
  <si>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</si>
  <si>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</si>
  <si>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</si>
  <si>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</si>
  <si>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</si>
  <si>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</si>
  <si>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</si>
  <si>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</si>
  <si>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</si>
  <si>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</si>
  <si>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</si>
  <si>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</si>
  <si>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</si>
  <si>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</si>
  <si>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</si>
  <si>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</si>
  <si>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</si>
  <si>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</si>
  <si>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</si>
  <si>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</si>
  <si>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</si>
  <si>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</si>
  <si>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</si>
  <si>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</si>
  <si>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</si>
  <si>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</si>
  <si>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</si>
  <si>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</si>
  <si>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</si>
  <si>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</si>
  <si>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</si>
  <si>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</si>
  <si>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</si>
  <si>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</si>
  <si>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</si>
  <si>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</si>
  <si>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</si>
  <si>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</si>
  <si>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</si>
  <si>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</si>
  <si>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</si>
  <si>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</si>
  <si>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</si>
  <si>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</si>
  <si>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</si>
  <si>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</si>
  <si>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</si>
  <si>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</si>
  <si>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</si>
  <si>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</si>
  <si>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</si>
  <si>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</si>
  <si>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</si>
  <si>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</si>
  <si>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</si>
  <si>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</si>
  <si>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</si>
  <si>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</si>
  <si>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</si>
  <si>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</si>
  <si>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</si>
  <si>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</si>
  <si>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</si>
  <si>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</si>
  <si>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</si>
  <si>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</si>
  <si>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</si>
  <si>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</si>
  <si>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</si>
  <si>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</si>
  <si>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</si>
  <si>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</si>
  <si>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</si>
  <si>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</si>
  <si>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</si>
  <si>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</si>
  <si>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</si>
  <si>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</si>
  <si>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</si>
  <si>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</si>
  <si>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</si>
  <si>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</si>
  <si>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</si>
  <si>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</si>
  <si>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</si>
  <si>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</si>
  <si>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</si>
  <si>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</si>
  <si>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</si>
  <si>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</si>
  <si>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</si>
  <si>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</si>
  <si>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</si>
  <si>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</si>
  <si>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</si>
  <si>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</si>
  <si>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</si>
  <si>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</si>
  <si>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</si>
  <si>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</si>
  <si>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</si>
  <si>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</si>
  <si>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</si>
  <si>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</si>
  <si>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</si>
  <si>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</si>
  <si>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</si>
  <si>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</si>
  <si>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</si>
  <si>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</si>
  <si>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</si>
  <si>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</si>
  <si>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</si>
  <si>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</si>
  <si>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</si>
  <si>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</si>
  <si>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</si>
  <si>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</si>
  <si>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</si>
  <si>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</si>
  <si>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</si>
  <si>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</si>
  <si>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</si>
  <si>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</si>
  <si>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</si>
  <si>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</si>
  <si>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</si>
  <si>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</si>
  <si>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</si>
  <si>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</si>
  <si>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</si>
  <si>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</si>
  <si>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</si>
  <si>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</si>
  <si>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</si>
  <si>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</si>
  <si>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</si>
  <si>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</si>
  <si>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</si>
  <si>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</si>
  <si>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</si>
  <si>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</si>
  <si>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</si>
  <si>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</si>
  <si>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</si>
  <si>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</si>
  <si>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</si>
  <si>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</si>
  <si>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</si>
  <si>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</si>
  <si>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</si>
  <si>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</si>
  <si>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</si>
  <si>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</si>
  <si>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</si>
  <si>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</si>
  <si>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</si>
  <si>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</si>
  <si>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</si>
  <si>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</si>
  <si>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</si>
  <si>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</si>
  <si>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</si>
  <si>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</si>
  <si>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</si>
  <si>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</si>
  <si>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</si>
  <si>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</si>
  <si>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</si>
  <si>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</si>
  <si>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</si>
  <si>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</si>
  <si>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</si>
  <si>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</si>
  <si>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</si>
  <si>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</si>
  <si>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</si>
  <si>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</si>
  <si>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</si>
  <si>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</si>
  <si>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</si>
  <si>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</si>
  <si>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</si>
  <si>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</si>
  <si>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</si>
  <si>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</si>
  <si>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</si>
  <si>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</si>
  <si>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</si>
  <si>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</si>
  <si>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</si>
  <si>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</si>
  <si>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</si>
  <si>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</si>
  <si>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</si>
  <si>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</si>
  <si>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</si>
  <si>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</si>
  <si>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</si>
  <si>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</si>
  <si>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</si>
  <si>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</si>
  <si>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</si>
  <si>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</si>
  <si>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</si>
  <si>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</si>
  <si>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</si>
  <si>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</si>
  <si>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</si>
  <si>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</si>
  <si>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</si>
  <si>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</si>
  <si>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</si>
  <si>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</si>
  <si>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</si>
  <si>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</si>
  <si>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</si>
  <si>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</si>
  <si>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</si>
  <si>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</si>
  <si>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</si>
  <si>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</si>
  <si>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</si>
  <si>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</si>
  <si>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</si>
  <si>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</si>
  <si>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</si>
  <si>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</si>
  <si>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</si>
  <si>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</si>
  <si>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</si>
  <si>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</si>
  <si>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</si>
  <si>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</si>
  <si>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</si>
  <si>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</si>
  <si>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</si>
  <si>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</si>
  <si>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</si>
  <si>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</si>
  <si>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</si>
  <si>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</si>
  <si>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</si>
  <si>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</si>
  <si>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</si>
  <si>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</si>
  <si>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</si>
  <si>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</si>
  <si>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</si>
  <si>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</si>
  <si>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</si>
  <si>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</si>
  <si>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</si>
  <si>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</si>
  <si>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</si>
  <si>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</si>
  <si>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</si>
  <si>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</si>
  <si>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</si>
  <si>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</si>
  <si>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</si>
  <si>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</si>
  <si>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</si>
  <si>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</si>
  <si>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</si>
  <si>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</si>
  <si>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</si>
  <si>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</si>
  <si>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</si>
  <si>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</si>
  <si>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</si>
  <si>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</si>
  <si>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</si>
  <si>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</si>
  <si>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</si>
  <si>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</si>
  <si>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</si>
  <si>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</si>
  <si>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</si>
  <si>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</si>
  <si>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</si>
  <si>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</si>
  <si>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</si>
  <si>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</si>
  <si>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</si>
  <si>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</si>
  <si>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</si>
  <si>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</si>
  <si>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</si>
  <si>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</si>
  <si>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</si>
  <si>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</si>
  <si>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</si>
  <si>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</si>
  <si>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</si>
  <si>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</si>
  <si>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</si>
  <si>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</si>
  <si>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</si>
  <si>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</si>
  <si>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</si>
  <si>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</si>
  <si>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</si>
  <si>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</si>
  <si>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</si>
  <si>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</si>
  <si>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</si>
  <si>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</si>
  <si>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</si>
  <si>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</si>
  <si>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</si>
  <si>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</si>
  <si>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</si>
  <si>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</si>
  <si>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</si>
  <si>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</si>
  <si>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</si>
  <si>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</si>
  <si>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</si>
  <si>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</si>
  <si>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</si>
  <si>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</si>
  <si>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</si>
  <si>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</si>
  <si>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</si>
  <si>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</si>
  <si>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</si>
  <si>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</si>
  <si>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</si>
  <si>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</si>
  <si>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</si>
  <si>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</si>
  <si>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</si>
  <si>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</si>
  <si>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</si>
  <si>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</si>
  <si>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</si>
  <si>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</si>
  <si>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</si>
  <si>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</si>
  <si>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</si>
  <si>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</si>
  <si>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</si>
  <si>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</si>
  <si>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</si>
  <si>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</si>
  <si>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</si>
  <si>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</si>
  <si>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</si>
  <si>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</si>
  <si>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</si>
  <si>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</si>
  <si>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</si>
  <si>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</si>
  <si>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</si>
  <si>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</si>
  <si>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</si>
  <si>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</si>
  <si>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</si>
  <si>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</si>
  <si>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</si>
  <si>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</si>
  <si>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</si>
  <si>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</si>
  <si>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</si>
  <si>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</si>
  <si>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</si>
  <si>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</si>
  <si>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</si>
  <si>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</si>
  <si>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</si>
  <si>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</si>
  <si>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</si>
  <si>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</si>
  <si>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</si>
  <si>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</si>
  <si>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</si>
  <si>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</si>
  <si>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</si>
  <si>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</si>
  <si>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</si>
  <si>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</si>
  <si>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</si>
  <si>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</si>
  <si>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</si>
  <si>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</si>
  <si>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</si>
  <si>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</si>
  <si>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</si>
  <si>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</si>
  <si>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</si>
  <si>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</si>
  <si>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</si>
  <si>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</si>
  <si>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</si>
  <si>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</si>
  <si>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</si>
  <si>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</si>
  <si>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</si>
  <si>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</si>
  <si>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</si>
  <si>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</si>
  <si>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</si>
  <si>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</si>
  <si>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</si>
  <si>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</si>
  <si>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</si>
  <si>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</si>
  <si>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</si>
  <si>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</si>
  <si>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</si>
  <si>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</si>
  <si>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</si>
  <si>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</si>
  <si>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</si>
  <si>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</si>
  <si>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</si>
  <si>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</si>
  <si>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</si>
  <si>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</si>
  <si>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</si>
  <si>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</si>
  <si>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</si>
  <si>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</si>
  <si>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</si>
  <si>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</si>
  <si>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</si>
  <si>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</si>
  <si>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</si>
  <si>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</si>
  <si>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</si>
  <si>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</si>
  <si>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</si>
  <si>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</si>
  <si>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</si>
  <si>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</si>
  <si>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</si>
  <si>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</si>
  <si>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</si>
  <si>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</si>
  <si>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</si>
  <si>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</si>
  <si>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</si>
  <si>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</si>
  <si>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</si>
  <si>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</si>
  <si>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</si>
  <si>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</si>
  <si>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</si>
  <si>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</si>
  <si>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</si>
  <si>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</si>
  <si>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</si>
  <si>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</si>
  <si>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</si>
  <si>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</si>
  <si>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</si>
  <si>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</si>
  <si>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</si>
  <si>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</si>
  <si>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</si>
  <si>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</si>
  <si>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</si>
  <si>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</si>
  <si>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</si>
  <si>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</si>
  <si>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</si>
  <si>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</si>
  <si>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</si>
  <si>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</si>
  <si>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</si>
  <si>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</si>
  <si>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</si>
  <si>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</si>
  <si>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</si>
  <si>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</si>
  <si>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</si>
  <si>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</si>
  <si>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</si>
  <si>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</si>
  <si>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</si>
  <si>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</si>
  <si>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</si>
  <si>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</si>
  <si>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</si>
  <si>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</si>
  <si>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</si>
  <si>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</si>
  <si>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</si>
  <si>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</si>
  <si>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</si>
  <si>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</si>
  <si>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</si>
  <si>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</si>
  <si>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</si>
  <si>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</si>
  <si>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</si>
  <si>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</si>
  <si>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</si>
  <si>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</si>
  <si>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</si>
  <si>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</si>
  <si>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</si>
  <si>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</si>
  <si>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</si>
  <si>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</si>
  <si>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</si>
  <si>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</si>
  <si>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</si>
  <si>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</si>
  <si>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</si>
  <si>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</si>
  <si>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</si>
  <si>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</si>
  <si>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</si>
  <si>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</si>
  <si>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</si>
  <si>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</si>
  <si>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</si>
  <si>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</si>
  <si>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</si>
  <si>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</si>
  <si>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</si>
  <si>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</si>
  <si>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</si>
  <si>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</si>
  <si>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</si>
  <si>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</si>
  <si>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</si>
  <si>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</si>
  <si>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</si>
  <si>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</si>
  <si>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</si>
  <si>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</si>
  <si>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</si>
  <si>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</si>
  <si>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</si>
  <si>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</si>
  <si>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</si>
  <si>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</si>
  <si>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</si>
  <si>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</si>
  <si>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</si>
  <si>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</si>
  <si>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</si>
  <si>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</si>
  <si>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</si>
  <si>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</si>
  <si>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</si>
  <si>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</si>
  <si>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</si>
  <si>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</si>
  <si>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</si>
  <si>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</si>
  <si>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</si>
  <si>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</si>
  <si>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</si>
  <si>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</si>
  <si>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</si>
  <si>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</si>
  <si>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</si>
  <si>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</si>
  <si>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</si>
  <si>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</si>
  <si>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</si>
  <si>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</si>
  <si>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</si>
  <si>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</si>
  <si>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</si>
  <si>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</si>
  <si>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</si>
  <si>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</si>
  <si>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</si>
  <si>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</si>
  <si>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</si>
  <si>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</si>
  <si>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</si>
  <si>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</si>
  <si>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</si>
  <si>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</si>
  <si>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</si>
  <si>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</si>
  <si>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</si>
  <si>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</si>
  <si>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</si>
  <si>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</si>
  <si>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</si>
  <si>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</si>
  <si>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</si>
  <si>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</si>
  <si>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</si>
  <si>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</si>
  <si>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</si>
  <si>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</si>
  <si>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</si>
  <si>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</si>
  <si>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</si>
  <si>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</si>
  <si>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</si>
  <si>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</si>
  <si>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</si>
  <si>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</si>
  <si>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</si>
  <si>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</si>
  <si>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</si>
  <si>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</si>
  <si>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</si>
  <si>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</si>
  <si>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</si>
  <si>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</si>
  <si>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</si>
  <si>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</si>
  <si>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</si>
  <si>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</si>
  <si>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</si>
  <si>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</si>
  <si>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</si>
  <si>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</si>
  <si>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</si>
  <si>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</si>
  <si>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</si>
  <si>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</si>
  <si>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</si>
  <si>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</si>
  <si>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</si>
  <si>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</si>
  <si>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</si>
  <si>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</si>
  <si>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</si>
  <si>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</si>
  <si>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</si>
  <si>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</si>
  <si>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</si>
  <si>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</si>
  <si>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</si>
  <si>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</si>
  <si>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</si>
  <si>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</si>
  <si>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</si>
  <si>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</si>
  <si>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</si>
  <si>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</si>
  <si>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</si>
  <si>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</si>
  <si>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</si>
  <si>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</si>
  <si>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</si>
  <si>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</si>
  <si>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</si>
  <si>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</si>
  <si>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</si>
  <si>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</si>
  <si>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</si>
  <si>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</si>
  <si>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</si>
  <si>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</si>
  <si>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</si>
  <si>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</si>
  <si>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</si>
  <si>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</si>
  <si>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</si>
  <si>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</si>
  <si>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</si>
  <si>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</si>
  <si>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</si>
  <si>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</si>
  <si>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</si>
  <si>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</si>
  <si>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</si>
  <si>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</si>
  <si>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</si>
  <si>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</si>
  <si>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</si>
  <si>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</si>
  <si>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</si>
  <si>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</si>
  <si>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</si>
  <si>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</si>
  <si>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</si>
  <si>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</si>
  <si>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</si>
  <si>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</si>
  <si>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</si>
  <si>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</si>
  <si>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</si>
  <si>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</si>
  <si>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</si>
  <si>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</si>
  <si>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</si>
  <si>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</si>
  <si>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</si>
  <si>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</si>
  <si>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</si>
  <si>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</si>
  <si>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</si>
  <si>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</si>
  <si>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</si>
  <si>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</si>
  <si>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</si>
  <si>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</si>
  <si>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</si>
  <si>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</si>
  <si>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</si>
  <si>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</si>
  <si>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</si>
  <si>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</si>
  <si>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</si>
  <si>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</si>
  <si>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</si>
  <si>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</si>
  <si>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</si>
  <si>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</si>
  <si>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</si>
  <si>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</si>
  <si>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</si>
  <si>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</si>
  <si>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</si>
  <si>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</si>
  <si>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</si>
  <si>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</si>
  <si>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</si>
  <si>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</si>
  <si>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</si>
  <si>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</si>
  <si>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</si>
  <si>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</si>
  <si>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</si>
  <si>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</si>
  <si>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</si>
  <si>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</si>
  <si>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</si>
  <si>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</si>
  <si>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</si>
  <si>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</si>
  <si>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</si>
  <si>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</si>
  <si>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</si>
  <si>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</si>
  <si>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</si>
  <si>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</si>
  <si>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</si>
  <si>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</si>
  <si>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</si>
  <si>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</si>
  <si>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</si>
  <si>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</si>
  <si>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</si>
  <si>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</si>
  <si>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</si>
  <si>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</si>
  <si>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</si>
  <si>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</si>
  <si>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</si>
  <si>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</si>
  <si>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</si>
  <si>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</si>
  <si>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</si>
  <si>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</si>
  <si>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</si>
  <si>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</si>
  <si>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</si>
  <si>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</si>
  <si>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</si>
  <si>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</si>
  <si>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</si>
  <si>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</si>
  <si>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</si>
  <si>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</si>
  <si>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</si>
  <si>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</si>
  <si>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</si>
  <si>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</si>
  <si>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</si>
  <si>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</si>
  <si>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</si>
  <si>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</si>
  <si>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</si>
  <si>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</si>
  <si>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</si>
  <si>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</si>
  <si>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</si>
  <si>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</si>
  <si>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</si>
  <si>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</si>
  <si>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</si>
  <si>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</si>
  <si>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</si>
  <si>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</si>
  <si>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</si>
  <si>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</si>
  <si>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</si>
  <si>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</si>
  <si>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</si>
  <si>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</si>
  <si>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</si>
  <si>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</si>
  <si>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</si>
  <si>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</si>
  <si>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</si>
  <si>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</si>
  <si>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</si>
  <si>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</si>
  <si>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</si>
  <si>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</si>
  <si>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</si>
  <si>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</si>
  <si>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</si>
  <si>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</si>
  <si>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</si>
  <si>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</si>
  <si>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</si>
  <si>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</si>
  <si>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</si>
  <si>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</si>
  <si>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</si>
  <si>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</si>
  <si>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</si>
  <si>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</si>
  <si>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</si>
  <si>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</si>
  <si>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</si>
  <si>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</si>
  <si>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</si>
  <si>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</si>
  <si>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</si>
  <si>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</si>
  <si>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</si>
  <si>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</si>
  <si>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</si>
  <si>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</si>
  <si>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</si>
  <si>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</si>
  <si>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</si>
  <si>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</si>
  <si>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</si>
  <si>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</si>
  <si>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</si>
  <si>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</si>
  <si>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</si>
  <si>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</si>
  <si>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</si>
  <si>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</si>
  <si>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</si>
  <si>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</si>
  <si>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</si>
  <si>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</si>
  <si>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</si>
  <si>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</si>
  <si>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</si>
  <si>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</si>
  <si>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</si>
  <si>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</si>
  <si>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</si>
  <si>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</si>
  <si>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</si>
  <si>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</si>
  <si>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</si>
  <si>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</si>
  <si>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</si>
  <si>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</si>
  <si>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</si>
  <si>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</si>
  <si>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</si>
  <si>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</si>
  <si>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</si>
  <si>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</si>
  <si>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</si>
  <si>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</si>
  <si>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</si>
  <si>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</si>
  <si>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</si>
  <si>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</si>
  <si>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</si>
  <si>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</si>
  <si>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</si>
  <si>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</si>
  <si>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</si>
  <si>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</si>
  <si>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</si>
  <si>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</si>
  <si>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</si>
  <si>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</si>
  <si>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</si>
  <si>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</si>
  <si>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</si>
  <si>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</si>
  <si>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</si>
  <si>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</si>
  <si>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</si>
  <si>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</si>
  <si>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</si>
  <si>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</si>
  <si>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</si>
  <si>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</si>
  <si>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</si>
  <si>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</si>
  <si>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</si>
  <si>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</si>
  <si>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</si>
  <si>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</si>
  <si>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</si>
  <si>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</si>
  <si>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</si>
  <si>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</si>
  <si>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</si>
  <si>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</si>
  <si>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</si>
  <si>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</si>
  <si>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</si>
  <si>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</si>
  <si>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</si>
  <si>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</si>
  <si>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</si>
  <si>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</si>
  <si>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</si>
  <si>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</si>
  <si>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</si>
  <si>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</si>
  <si>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</si>
  <si>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</si>
  <si>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</si>
  <si>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</si>
  <si>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</si>
  <si>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</si>
  <si>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</si>
  <si>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</si>
  <si>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</si>
  <si>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</si>
  <si>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</si>
  <si>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</si>
  <si>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</si>
  <si>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</si>
  <si>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</si>
  <si>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</si>
  <si>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</si>
  <si>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</si>
  <si>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</si>
  <si>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</si>
  <si>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</si>
  <si>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</si>
  <si>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</si>
  <si>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</si>
  <si>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</si>
  <si>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</si>
  <si>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</si>
  <si>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</si>
  <si>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</si>
  <si>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</si>
  <si>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</si>
  <si>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</si>
  <si>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</si>
  <si>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</si>
  <si>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</si>
  <si>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</si>
  <si>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</si>
  <si>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</si>
  <si>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</si>
  <si>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</si>
  <si>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</si>
  <si>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</si>
  <si>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</si>
  <si>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</si>
  <si>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</si>
  <si>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</si>
  <si>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</si>
  <si>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</si>
  <si>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</si>
  <si>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</si>
  <si>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</si>
  <si>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</si>
  <si>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</si>
  <si>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</si>
  <si>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</si>
  <si>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</si>
  <si>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</si>
  <si>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</si>
  <si>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</si>
  <si>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</si>
  <si>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</si>
  <si>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</si>
  <si>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</si>
  <si>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</si>
  <si>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</si>
  <si>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</si>
  <si>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</si>
  <si>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</si>
  <si>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</si>
  <si>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</si>
  <si>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</si>
  <si>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</si>
  <si>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</si>
  <si>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</si>
  <si>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</si>
  <si>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</si>
  <si>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</si>
  <si>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</si>
  <si>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</si>
  <si>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</si>
  <si>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</si>
  <si>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</si>
  <si>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</si>
  <si>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</si>
  <si>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</si>
  <si>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</si>
  <si>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</si>
  <si>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</si>
  <si>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</si>
  <si>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</si>
  <si>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</si>
  <si>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</si>
  <si>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</si>
  <si>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</si>
  <si>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</si>
  <si>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</si>
  <si>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</si>
  <si>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</si>
  <si>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</si>
  <si>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</si>
  <si>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</si>
  <si>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</si>
  <si>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</si>
  <si>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</si>
  <si>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</si>
  <si>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</si>
  <si>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</si>
  <si>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</si>
  <si>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</si>
  <si>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</si>
  <si>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</si>
  <si>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</si>
  <si>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</si>
  <si>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</si>
  <si>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</si>
  <si>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</si>
  <si>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</si>
  <si>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</si>
  <si>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</si>
  <si>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</si>
  <si>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</si>
  <si>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</si>
  <si>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</si>
  <si>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</si>
  <si>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</si>
  <si>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</si>
  <si>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</si>
  <si>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</si>
  <si>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</si>
  <si>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</si>
  <si>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</si>
  <si>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</si>
  <si>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</si>
  <si>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</si>
  <si>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</si>
  <si>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</si>
  <si>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</si>
  <si>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</si>
  <si>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</si>
  <si>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</si>
  <si>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</si>
  <si>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</si>
  <si>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</si>
  <si>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</si>
  <si>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</si>
  <si>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</si>
  <si>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</si>
  <si>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</si>
  <si>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</si>
  <si>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</si>
  <si>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</si>
  <si>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</si>
  <si>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</si>
  <si>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</si>
  <si>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</si>
  <si>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</si>
  <si>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</si>
  <si>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</si>
  <si>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</si>
  <si>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</si>
  <si>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</si>
  <si>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</si>
  <si>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</si>
  <si>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</si>
  <si>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</si>
  <si>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</si>
  <si>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</si>
  <si>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</si>
  <si>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</si>
  <si>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</si>
  <si>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</si>
  <si>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</si>
  <si>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</si>
  <si>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</si>
  <si>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</si>
  <si>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</si>
  <si>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</si>
  <si>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</si>
  <si>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</si>
  <si>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</si>
  <si>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</si>
  <si>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</si>
  <si>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</si>
  <si>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</si>
  <si>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</si>
  <si>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</si>
  <si>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</si>
  <si>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</si>
  <si>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</si>
  <si>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</si>
  <si>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</si>
  <si>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</si>
  <si>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</si>
  <si>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</si>
  <si>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</si>
  <si>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</si>
  <si>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</si>
  <si>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</si>
  <si>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</si>
  <si>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</si>
  <si>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</si>
  <si>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</si>
  <si>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</si>
  <si>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</si>
  <si>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</si>
  <si>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</si>
  <si>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</si>
  <si>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</si>
  <si>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</si>
  <si>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</si>
  <si>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</si>
  <si>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</si>
  <si>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</si>
  <si>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</si>
  <si>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</si>
  <si>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</si>
  <si>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</si>
  <si>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</si>
  <si>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</si>
  <si>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</si>
  <si>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</si>
  <si>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</si>
  <si>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</si>
  <si>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</si>
  <si>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</si>
  <si>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</si>
  <si>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</si>
  <si>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</si>
  <si>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</si>
  <si>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</si>
  <si>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</si>
  <si>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</si>
  <si>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</si>
  <si>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</si>
  <si>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</si>
  <si>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</si>
  <si>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</si>
  <si>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</si>
  <si>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</si>
  <si>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</si>
  <si>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</si>
  <si>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</si>
  <si>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</si>
  <si>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</si>
  <si>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</si>
  <si>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</si>
  <si>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</si>
  <si>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</si>
  <si>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</si>
  <si>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</si>
  <si>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</si>
  <si>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</si>
  <si>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</si>
  <si>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</si>
  <si>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</si>
  <si>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</si>
  <si>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</si>
  <si>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</si>
  <si>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</si>
  <si>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</si>
  <si>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</si>
  <si>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</si>
  <si>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</si>
  <si>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</si>
  <si>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</si>
  <si>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</si>
  <si>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</si>
  <si>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</si>
  <si>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</si>
  <si>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</si>
  <si>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</si>
  <si>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</si>
  <si>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</si>
  <si>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</si>
  <si>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</si>
  <si>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</si>
  <si>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</si>
  <si>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</si>
  <si>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</si>
  <si>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</si>
  <si>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</si>
  <si>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</si>
  <si>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</si>
  <si>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</si>
  <si>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</si>
  <si>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</si>
  <si>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</si>
  <si>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</si>
  <si>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</si>
  <si>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</si>
  <si>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</si>
  <si>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</si>
  <si>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</si>
  <si>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</si>
  <si>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</si>
  <si>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</si>
  <si>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</si>
  <si>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</si>
  <si>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</si>
  <si>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</si>
  <si>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</si>
  <si>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</si>
  <si>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</si>
  <si>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</si>
  <si>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</si>
  <si>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</si>
  <si>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</si>
  <si>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</si>
  <si>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</si>
  <si>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</si>
  <si>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</si>
  <si>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</si>
  <si>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</si>
  <si>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</si>
  <si>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</si>
  <si>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</si>
  <si>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</si>
  <si>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</si>
  <si>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</si>
  <si>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</si>
  <si>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</si>
  <si>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</si>
  <si>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</si>
  <si>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</si>
  <si>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</si>
  <si>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</si>
  <si>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</si>
  <si>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</si>
  <si>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</si>
  <si>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</si>
  <si>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</si>
  <si>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</si>
  <si>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</si>
  <si>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</si>
  <si>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</si>
  <si>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</si>
  <si>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</si>
  <si>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</si>
  <si>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</si>
  <si>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</si>
  <si>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</si>
  <si>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</si>
  <si>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</si>
  <si>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</si>
  <si>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</si>
  <si>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</si>
  <si>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</si>
  <si>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</si>
  <si>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</si>
  <si>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</si>
  <si>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</si>
  <si>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</si>
  <si>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</si>
  <si>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</si>
  <si>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</si>
  <si>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</si>
  <si>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</si>
  <si>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</si>
  <si>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</si>
  <si>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</si>
  <si>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</si>
  <si>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</si>
  <si>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</si>
  <si>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</si>
  <si>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</si>
  <si>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</si>
  <si>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</si>
  <si>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</si>
  <si>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</si>
  <si>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</si>
  <si>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</si>
  <si>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</si>
  <si>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</si>
  <si>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</si>
  <si>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</si>
  <si>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</si>
  <si>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</si>
  <si>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</si>
  <si>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</si>
  <si>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</si>
  <si>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</si>
  <si>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</si>
  <si>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</si>
  <si>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</si>
  <si>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</si>
  <si>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</si>
  <si>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</si>
  <si>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</si>
  <si>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</si>
  <si>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</si>
  <si>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</si>
  <si>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</si>
  <si>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</si>
  <si>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</si>
  <si>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</si>
  <si>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</si>
  <si>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</si>
  <si>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</si>
  <si>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</si>
  <si>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</si>
  <si>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</si>
  <si>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</si>
  <si>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</si>
  <si>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</si>
  <si>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</si>
  <si>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</si>
  <si>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</si>
  <si>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</si>
  <si>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</si>
  <si>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</si>
  <si>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</si>
  <si>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</si>
  <si>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</si>
  <si>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</si>
  <si>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</si>
  <si>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</si>
  <si>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</si>
  <si>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</si>
  <si>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</si>
  <si>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</si>
  <si>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</si>
  <si>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</si>
  <si>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</si>
  <si>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</si>
  <si>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</si>
  <si>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</si>
  <si>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</si>
  <si>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</si>
  <si>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</si>
  <si>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</si>
  <si>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</si>
  <si>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</si>
  <si>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</si>
  <si>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</si>
  <si>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</si>
  <si>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</si>
  <si>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</si>
  <si>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</si>
  <si>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</si>
  <si>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</si>
  <si>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</si>
  <si>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</si>
  <si>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</si>
  <si>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</si>
  <si>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</si>
  <si>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</si>
  <si>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</si>
  <si>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</si>
  <si>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</si>
  <si>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</si>
  <si>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</si>
  <si>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</si>
  <si>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</si>
  <si>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</si>
  <si>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</si>
  <si>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</si>
  <si>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</si>
  <si>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</si>
  <si>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</si>
  <si>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</si>
  <si>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</si>
  <si>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</si>
  <si>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</si>
  <si>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</si>
  <si>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</si>
  <si>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</si>
  <si>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</si>
  <si>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</si>
  <si>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</si>
  <si>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</si>
  <si>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</si>
  <si>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</si>
  <si>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</si>
  <si>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</si>
  <si>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</si>
  <si>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</si>
  <si>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</si>
  <si>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</si>
  <si>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</si>
  <si>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</si>
  <si>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</si>
  <si>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</si>
  <si>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</si>
  <si>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</si>
  <si>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</si>
  <si>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</si>
  <si>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</si>
  <si>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</si>
  <si>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</si>
  <si>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</si>
  <si>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</si>
  <si>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</si>
  <si>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</si>
  <si>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</si>
  <si>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</si>
  <si>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</si>
  <si>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</si>
  <si>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</si>
  <si>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</si>
  <si>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</si>
  <si>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</si>
  <si>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</si>
  <si>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</si>
  <si>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</si>
  <si>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</si>
  <si>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</si>
  <si>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</si>
  <si>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</si>
  <si>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</si>
  <si>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</si>
  <si>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</si>
  <si>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</si>
  <si>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</si>
  <si>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</si>
  <si>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</si>
  <si>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</si>
  <si>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</si>
  <si>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</si>
  <si>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</si>
  <si>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</si>
  <si>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</si>
  <si>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</si>
  <si>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</si>
  <si>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</si>
  <si>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</si>
  <si>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</si>
  <si>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</si>
  <si>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</si>
  <si>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</si>
  <si>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</si>
  <si>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</si>
  <si>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</si>
  <si>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</si>
  <si>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</si>
  <si>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</si>
  <si>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</si>
  <si>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</si>
  <si>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</si>
  <si>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</si>
  <si>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</si>
  <si>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</si>
  <si>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</si>
  <si>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</si>
  <si>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</si>
  <si>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</si>
  <si>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</si>
  <si>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</si>
  <si>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</si>
  <si>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</si>
  <si>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</si>
  <si>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</si>
  <si>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</si>
  <si>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</si>
  <si>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</si>
  <si>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</si>
  <si>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</si>
  <si>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</si>
  <si>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</si>
  <si>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</si>
  <si>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</si>
  <si>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</si>
  <si>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</si>
  <si>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</si>
  <si>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</si>
  <si>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</si>
  <si>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</si>
  <si>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</si>
  <si>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</si>
  <si>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</si>
  <si>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</si>
  <si>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</si>
  <si>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</si>
  <si>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</si>
  <si>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</si>
  <si>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</si>
  <si>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</si>
  <si>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</si>
  <si>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</si>
  <si>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</si>
  <si>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</si>
  <si>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</si>
  <si>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</si>
  <si>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</si>
  <si>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</si>
  <si>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</si>
  <si>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</si>
  <si>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</si>
  <si>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</si>
  <si>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</si>
  <si>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</si>
  <si>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</si>
  <si>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</si>
  <si>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</si>
  <si>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</si>
  <si>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</si>
  <si>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</si>
  <si>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</si>
  <si>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</si>
  <si>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</si>
  <si>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</si>
  <si>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</si>
  <si>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</si>
  <si>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</si>
  <si>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</si>
  <si>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</si>
  <si>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</si>
  <si>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</si>
  <si>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</si>
  <si>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</si>
  <si>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</si>
  <si>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</si>
  <si>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</si>
  <si>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</si>
  <si>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</si>
  <si>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</si>
  <si>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</si>
  <si>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</si>
  <si>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</si>
  <si>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</si>
  <si>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</si>
  <si>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</si>
  <si>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</si>
  <si>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</si>
  <si>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</si>
  <si>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</si>
  <si>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</si>
  <si>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</si>
  <si>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</si>
  <si>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</si>
  <si>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</si>
  <si>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</si>
  <si>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</si>
  <si>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</si>
  <si>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</si>
  <si>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</si>
  <si>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</si>
  <si>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</si>
  <si>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</si>
  <si>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</si>
  <si>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</si>
  <si>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</si>
  <si>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</si>
  <si>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</si>
  <si>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</si>
  <si>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</si>
  <si>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</si>
  <si>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</si>
  <si>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</si>
  <si>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</si>
  <si>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</si>
  <si>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</si>
  <si>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</si>
  <si>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</si>
  <si>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</si>
  <si>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</si>
  <si>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</si>
  <si>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</si>
  <si>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</si>
  <si>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</si>
  <si>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</si>
  <si>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</si>
  <si>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</si>
  <si>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</si>
  <si>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</si>
  <si>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</si>
  <si>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</si>
  <si>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</si>
  <si>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</si>
  <si>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</si>
  <si>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</si>
  <si>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</si>
  <si>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</si>
  <si>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</si>
  <si>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</si>
  <si>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</si>
  <si>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</si>
  <si>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</si>
  <si>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</si>
  <si>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</si>
  <si>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</si>
  <si>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</si>
  <si>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</si>
  <si>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</si>
  <si>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</si>
  <si>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</si>
  <si>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</si>
  <si>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</si>
  <si>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</si>
  <si>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</si>
  <si>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</si>
  <si>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</si>
  <si>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</si>
  <si>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</si>
  <si>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</si>
  <si>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</si>
  <si>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</si>
  <si>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</si>
  <si>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</si>
  <si>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</si>
  <si>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</si>
  <si>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</si>
  <si>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</si>
  <si>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</si>
  <si>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</si>
  <si>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</si>
  <si>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</si>
  <si>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</si>
  <si>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</si>
  <si>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</si>
  <si>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</si>
  <si>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</si>
  <si>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</si>
  <si>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</si>
  <si>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</si>
  <si>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</si>
  <si>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</si>
  <si>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</si>
  <si>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</si>
  <si>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</si>
  <si>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</si>
  <si>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</si>
  <si>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</si>
  <si>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</si>
  <si>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</si>
  <si>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</si>
  <si>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</si>
  <si>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</si>
  <si>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</si>
  <si>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</si>
  <si>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</si>
  <si>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</si>
  <si>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</si>
  <si>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</si>
  <si>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</si>
  <si>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</si>
  <si>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</si>
  <si>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</si>
  <si>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</si>
  <si>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</si>
  <si>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</si>
  <si>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</si>
  <si>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</si>
  <si>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</si>
  <si>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</si>
  <si>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</si>
  <si>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</si>
  <si>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</si>
  <si>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</si>
  <si>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</si>
  <si>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</si>
  <si>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</si>
  <si>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</si>
  <si>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</si>
  <si>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</si>
  <si>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</si>
  <si>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</si>
  <si>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</si>
  <si>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</si>
  <si>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</si>
  <si>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</si>
  <si>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</si>
  <si>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</si>
  <si>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</si>
  <si>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</si>
  <si>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</si>
  <si>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</si>
  <si>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</si>
  <si>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</si>
  <si>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</si>
  <si>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</si>
  <si>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</si>
  <si>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</si>
  <si>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</si>
  <si>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</si>
  <si>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</si>
  <si>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</si>
  <si>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</si>
  <si>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</si>
  <si>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</si>
  <si>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</si>
  <si>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</si>
  <si>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</si>
  <si>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</si>
  <si>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</si>
  <si>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</si>
  <si>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</si>
  <si>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</si>
  <si>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</si>
  <si>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</si>
  <si>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</si>
  <si>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</si>
  <si>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</si>
  <si>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</si>
  <si>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</si>
  <si>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</si>
  <si>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</si>
  <si>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</si>
  <si>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</si>
  <si>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</si>
  <si>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</si>
  <si>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</si>
  <si>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</si>
  <si>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</si>
  <si>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</si>
  <si>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</si>
  <si>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</si>
  <si>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</si>
  <si>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</si>
  <si>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</si>
  <si>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</si>
  <si>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</si>
  <si>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</si>
  <si>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</si>
  <si>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</si>
  <si>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</si>
  <si>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</si>
  <si>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</si>
  <si>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</si>
  <si>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</si>
  <si>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</si>
  <si>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</si>
  <si>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</si>
  <si>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</si>
  <si>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</si>
  <si>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</si>
  <si>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</si>
  <si>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</si>
  <si>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</si>
  <si>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</si>
  <si>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</si>
  <si>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</si>
  <si>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</si>
  <si>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</si>
  <si>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</si>
  <si>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</si>
  <si>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</si>
  <si>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</si>
  <si>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</si>
  <si>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</si>
  <si>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</si>
  <si>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</si>
  <si>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</si>
  <si>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</si>
  <si>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</si>
  <si>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</si>
  <si>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</si>
  <si>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</si>
  <si>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</si>
  <si>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</si>
  <si>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</si>
  <si>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</si>
  <si>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</si>
  <si>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</si>
  <si>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</si>
  <si>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</si>
  <si>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</si>
  <si>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</si>
  <si>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</si>
  <si>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</si>
  <si>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</si>
  <si>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</si>
  <si>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</si>
  <si>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</si>
  <si>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</si>
  <si>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</si>
  <si>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</si>
  <si>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</si>
  <si>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</si>
  <si>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</si>
  <si>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</si>
  <si>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</si>
  <si>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</si>
  <si>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</si>
  <si>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</si>
  <si>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</si>
  <si>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</si>
  <si>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</si>
  <si>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</si>
  <si>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</si>
  <si>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</si>
  <si>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</si>
  <si>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</si>
  <si>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</si>
  <si>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</si>
  <si>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</si>
  <si>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</si>
  <si>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</si>
  <si>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</si>
  <si>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</si>
  <si>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</si>
  <si>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</si>
  <si>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</si>
  <si>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</si>
  <si>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</si>
  <si>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</si>
  <si>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</si>
  <si>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</si>
  <si>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</si>
  <si>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</si>
  <si>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</si>
  <si>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</si>
  <si>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</si>
  <si>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</si>
  <si>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</si>
  <si>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</si>
  <si>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</si>
  <si>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</si>
  <si>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</si>
  <si>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</si>
  <si>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</si>
  <si>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</si>
  <si>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</si>
  <si>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</si>
  <si>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</si>
  <si>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</si>
  <si>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</si>
  <si>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</si>
  <si>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</si>
  <si>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</si>
  <si>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</si>
  <si>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</si>
  <si>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</si>
  <si>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</si>
  <si>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</si>
  <si>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</si>
  <si>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</si>
  <si>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</si>
  <si>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</si>
  <si>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</si>
  <si>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</si>
  <si>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</si>
  <si>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</si>
  <si>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</si>
  <si>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</si>
  <si>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</si>
  <si>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</si>
  <si>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</si>
  <si>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</si>
  <si>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</si>
  <si>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</si>
  <si>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</si>
  <si>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</si>
  <si>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</si>
  <si>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</si>
  <si>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</si>
  <si>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</si>
  <si>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</si>
  <si>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</si>
  <si>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</si>
  <si>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</si>
  <si>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</si>
  <si>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</si>
  <si>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</si>
  <si>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</si>
  <si>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</si>
  <si>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</si>
  <si>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</si>
  <si>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</si>
  <si>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</si>
  <si>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</si>
  <si>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</si>
  <si>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</si>
  <si>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</si>
  <si>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</si>
  <si>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</si>
  <si>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</si>
  <si>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</si>
  <si>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</si>
  <si>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</si>
  <si>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</si>
  <si>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</si>
  <si>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</si>
  <si>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</si>
  <si>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</si>
  <si>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</si>
  <si>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</si>
  <si>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</si>
  <si>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</si>
  <si>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</si>
  <si>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</si>
  <si>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</si>
  <si>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</si>
  <si>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</si>
  <si>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</si>
  <si>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</si>
  <si>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</si>
  <si>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</si>
  <si>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</si>
  <si>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</si>
  <si>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</si>
  <si>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</si>
  <si>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</si>
  <si>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</si>
  <si>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</si>
  <si>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</si>
  <si>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</si>
  <si>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</si>
  <si>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</si>
  <si>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</si>
  <si>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</si>
  <si>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</si>
  <si>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</si>
  <si>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</si>
  <si>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</si>
  <si>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</si>
  <si>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</si>
  <si>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</si>
  <si>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</si>
  <si>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</si>
  <si>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</si>
  <si>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</si>
  <si>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</si>
  <si>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</si>
  <si>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</si>
  <si>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</si>
  <si>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</si>
  <si>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</si>
  <si>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</si>
  <si>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</si>
  <si>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</si>
  <si>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</si>
  <si>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</si>
  <si>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</si>
  <si>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</si>
  <si>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</si>
  <si>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</si>
  <si>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</si>
  <si>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</si>
  <si>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</si>
  <si>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</si>
  <si>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</si>
  <si>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</si>
  <si>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</si>
  <si>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</si>
  <si>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</si>
  <si>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</si>
  <si>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</si>
  <si>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</si>
  <si>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</si>
  <si>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</si>
  <si>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</si>
  <si>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</si>
  <si>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</si>
  <si>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</si>
  <si>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</si>
  <si>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</si>
  <si>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</si>
  <si>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</si>
  <si>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</si>
  <si>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</si>
  <si>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</si>
  <si>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</si>
  <si>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</si>
  <si>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</si>
  <si>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</si>
  <si>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</si>
  <si>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</si>
  <si>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</si>
  <si>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</si>
  <si>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</si>
  <si>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</si>
  <si>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</si>
  <si>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</si>
  <si>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</si>
  <si>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</si>
  <si>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</si>
  <si>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</si>
  <si>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</si>
  <si>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</si>
  <si>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</si>
  <si>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</si>
  <si>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</si>
  <si>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</si>
  <si>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</si>
  <si>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</si>
  <si>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</si>
  <si>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</si>
  <si>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</si>
  <si>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</si>
  <si>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</si>
  <si>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</si>
  <si>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</si>
  <si>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</si>
  <si>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</si>
  <si>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</si>
  <si>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</si>
  <si>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</si>
  <si>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</si>
  <si>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</si>
  <si>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</si>
  <si>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</si>
  <si>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</si>
  <si>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</si>
  <si>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</si>
  <si>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</si>
  <si>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</si>
  <si>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</si>
  <si>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</si>
  <si>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</si>
  <si>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</si>
  <si>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</si>
  <si>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</si>
  <si>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</si>
  <si>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</si>
  <si>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</si>
  <si>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</si>
  <si>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</si>
  <si>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</si>
  <si>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</si>
  <si>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</si>
  <si>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</si>
  <si>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</si>
  <si>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</si>
  <si>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</si>
  <si>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</si>
  <si>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</si>
  <si>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</si>
  <si>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</si>
  <si>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</si>
  <si>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</si>
  <si>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</si>
  <si>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</si>
  <si>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</si>
  <si>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</si>
  <si>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</si>
  <si>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</si>
  <si>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</si>
  <si>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</si>
  <si>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</si>
  <si>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</si>
  <si>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</si>
  <si>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</si>
  <si>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</si>
  <si>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</si>
  <si>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</si>
  <si>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</si>
  <si>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</si>
  <si>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</si>
  <si>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</si>
  <si>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</si>
  <si>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</si>
  <si>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</si>
  <si>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</si>
  <si>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</si>
  <si>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</si>
  <si>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</si>
  <si>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</si>
  <si>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</si>
  <si>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</si>
  <si>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</si>
  <si>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</si>
  <si>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</si>
  <si>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</si>
  <si>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</si>
  <si>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</si>
  <si>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</si>
  <si>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</si>
  <si>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</si>
  <si>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</si>
  <si>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</si>
  <si>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</si>
  <si>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</si>
  <si>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</si>
  <si>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</si>
  <si>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</si>
  <si>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</si>
  <si>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</si>
  <si>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</si>
  <si>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</si>
  <si>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</si>
  <si>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</si>
  <si>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</si>
  <si>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</si>
  <si>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</si>
  <si>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</si>
  <si>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</si>
  <si>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</si>
  <si>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</si>
  <si>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</si>
  <si>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</si>
  <si>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</si>
  <si>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</si>
  <si>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</si>
  <si>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</si>
  <si>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</si>
  <si>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</si>
  <si>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</si>
  <si>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</si>
  <si>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</si>
  <si>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</si>
  <si>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</si>
  <si>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</si>
  <si>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</si>
  <si>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</si>
  <si>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</si>
  <si>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</si>
  <si>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</si>
  <si>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</si>
  <si>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</si>
  <si>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</si>
  <si>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</si>
  <si>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</si>
  <si>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</si>
  <si>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</si>
  <si>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</si>
  <si>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</si>
  <si>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</si>
  <si>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</si>
  <si>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</si>
  <si>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</si>
  <si>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</si>
  <si>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</si>
  <si>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</si>
  <si>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</si>
  <si>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</si>
  <si>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</si>
  <si>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</si>
  <si>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</si>
  <si>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</si>
  <si>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</si>
  <si>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</si>
  <si>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</si>
  <si>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</si>
  <si>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</si>
  <si>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</si>
  <si>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</si>
  <si>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</si>
  <si>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</si>
  <si>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</si>
  <si>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</si>
  <si>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</si>
  <si>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</si>
  <si>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</si>
  <si>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</si>
  <si>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</si>
  <si>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</si>
  <si>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</si>
  <si>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</si>
  <si>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</si>
  <si>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</si>
  <si>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</si>
  <si>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</si>
  <si>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</si>
  <si>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</si>
  <si>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</si>
  <si>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</si>
  <si>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</si>
  <si>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</si>
  <si>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</si>
  <si>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</si>
  <si>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</si>
  <si>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</si>
  <si>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</si>
  <si>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</si>
  <si>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</si>
  <si>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</si>
  <si>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</si>
  <si>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</si>
  <si>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</si>
  <si>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</si>
  <si>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</si>
  <si>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</si>
  <si>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</si>
  <si>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</si>
  <si>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</si>
  <si>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</si>
  <si>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</si>
  <si>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</si>
  <si>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</si>
  <si>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</si>
  <si>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</si>
  <si>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</si>
  <si>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</si>
  <si>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</si>
  <si>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</si>
  <si>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</si>
  <si>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</si>
  <si>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</si>
  <si>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</si>
  <si>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</si>
  <si>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</si>
  <si>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</si>
  <si>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</si>
  <si>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</si>
  <si>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</si>
  <si>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</si>
  <si>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</si>
  <si>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</si>
  <si>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</si>
  <si>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</si>
  <si>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</si>
  <si>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</si>
  <si>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</si>
  <si>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</si>
  <si>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</si>
  <si>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</si>
  <si>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</si>
  <si>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</si>
  <si>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</si>
  <si>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</si>
  <si>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</si>
  <si>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</si>
  <si>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</si>
  <si>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</si>
  <si>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</si>
  <si>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</si>
  <si>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</si>
  <si>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</si>
  <si>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</si>
  <si>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</si>
  <si>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</si>
  <si>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</si>
  <si>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</si>
  <si>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</si>
  <si>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</si>
  <si>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</si>
  <si>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</si>
  <si>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</si>
  <si>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</si>
  <si>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</si>
  <si>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</si>
  <si>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</si>
  <si>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</si>
  <si>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</si>
  <si>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</si>
  <si>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</si>
  <si>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</si>
  <si>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</si>
  <si>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</si>
  <si>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</si>
  <si>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</si>
  <si>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</si>
  <si>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</si>
  <si>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</si>
  <si>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</si>
  <si>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</si>
  <si>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</si>
  <si>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</si>
  <si>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</si>
  <si>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</si>
  <si>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</si>
  <si>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</si>
  <si>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</si>
  <si>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</si>
  <si>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</si>
  <si>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</si>
  <si>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</si>
  <si>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</si>
  <si>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</si>
  <si>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</si>
  <si>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</si>
  <si>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</si>
  <si>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</si>
  <si>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</si>
  <si>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</si>
  <si>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</si>
  <si>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</si>
  <si>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</si>
  <si>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</si>
  <si>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</si>
  <si>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</si>
  <si>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</si>
  <si>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</si>
  <si>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</si>
  <si>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</si>
  <si>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</si>
  <si>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</si>
  <si>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</si>
  <si>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</si>
  <si>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</si>
  <si>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</si>
  <si>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</si>
  <si>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</si>
  <si>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</si>
  <si>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</si>
  <si>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</si>
  <si>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</si>
  <si>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</si>
  <si>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</si>
  <si>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</si>
  <si>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</si>
  <si>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</si>
  <si>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</si>
  <si>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</si>
  <si>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</si>
  <si>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</si>
  <si>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</si>
  <si>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</si>
  <si>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</si>
  <si>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</si>
  <si>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</si>
  <si>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</si>
  <si>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</si>
  <si>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</si>
  <si>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</si>
  <si>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</si>
  <si>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</si>
  <si>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</si>
  <si>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</si>
  <si>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</si>
  <si>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</si>
  <si>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</si>
  <si>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</si>
  <si>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</si>
  <si>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</si>
  <si>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</si>
  <si>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</si>
  <si>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</si>
  <si>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</si>
  <si>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</si>
  <si>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</si>
  <si>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</si>
  <si>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</si>
  <si>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</si>
  <si>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</si>
  <si>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</si>
  <si>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</si>
  <si>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</si>
  <si>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</si>
  <si>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</si>
  <si>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</si>
  <si>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</si>
  <si>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</si>
  <si>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</si>
  <si>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</si>
  <si>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</si>
  <si>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</si>
  <si>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</si>
  <si>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</si>
  <si>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</si>
  <si>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</si>
  <si>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</si>
  <si>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</si>
  <si>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</si>
  <si>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</si>
  <si>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</si>
  <si>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</si>
  <si>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</si>
  <si>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</si>
  <si>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</si>
  <si>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</si>
  <si>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</si>
  <si>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</si>
  <si>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</si>
  <si>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</si>
  <si>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</si>
  <si>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</si>
  <si>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</si>
  <si>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</si>
  <si>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</si>
  <si>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</si>
  <si>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</si>
  <si>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</si>
  <si>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</si>
  <si>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</si>
  <si>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</si>
  <si>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</si>
  <si>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</si>
  <si>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</si>
  <si>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</si>
  <si>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</si>
  <si>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</si>
  <si>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</si>
  <si>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</si>
  <si>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</si>
  <si>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</si>
  <si>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</si>
  <si>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</si>
  <si>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</si>
  <si>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</si>
  <si>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</si>
  <si>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</si>
  <si>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</si>
  <si>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</si>
  <si>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</si>
  <si>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</si>
  <si>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</si>
  <si>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</si>
  <si>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</si>
  <si>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</si>
  <si>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</si>
  <si>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</si>
  <si>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</si>
  <si>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</si>
  <si>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</si>
  <si>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</si>
  <si>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</si>
  <si>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</si>
  <si>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</si>
  <si>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</si>
  <si>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</si>
  <si>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</si>
  <si>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</si>
  <si>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</si>
  <si>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</si>
  <si>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</si>
  <si>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</si>
  <si>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</si>
  <si>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</si>
  <si>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</si>
  <si>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</si>
  <si>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</si>
  <si>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</si>
  <si>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</si>
  <si>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</si>
  <si>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</si>
  <si>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</si>
  <si>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</si>
  <si>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</si>
  <si>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</si>
  <si>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</si>
  <si>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</si>
  <si>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</si>
  <si>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</si>
  <si>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</si>
  <si>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</si>
  <si>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</si>
  <si>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</si>
  <si>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</si>
  <si>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</si>
  <si>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</si>
  <si>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</si>
  <si>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</si>
  <si>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</si>
  <si>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</si>
  <si>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</si>
  <si>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</si>
  <si>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</si>
  <si>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</si>
  <si>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</si>
  <si>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</si>
  <si>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</si>
  <si>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</si>
  <si>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</si>
  <si>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</si>
  <si>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</si>
  <si>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</si>
  <si>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</si>
  <si>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</si>
  <si>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</si>
  <si>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</si>
  <si>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</si>
  <si>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</si>
  <si>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</si>
  <si>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</si>
  <si>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</si>
  <si>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</si>
  <si>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</si>
  <si>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</si>
  <si>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</si>
  <si>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</si>
  <si>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</si>
  <si>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</si>
  <si>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</si>
  <si>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</si>
  <si>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</si>
  <si>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</si>
  <si>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</si>
  <si>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</si>
  <si>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</si>
  <si>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</si>
  <si>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</si>
  <si>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</si>
  <si>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</si>
  <si>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</si>
  <si>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</si>
  <si>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</si>
  <si>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</si>
  <si>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</si>
  <si>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</si>
  <si>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</si>
  <si>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</si>
  <si>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</si>
  <si>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</si>
  <si>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</si>
  <si>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</si>
  <si>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</si>
  <si>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</si>
  <si>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</si>
  <si>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</si>
  <si>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</si>
  <si>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</si>
  <si>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</si>
  <si>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</si>
  <si>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</si>
  <si>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</si>
  <si>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</si>
  <si>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</si>
  <si>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</si>
  <si>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</si>
  <si>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</si>
  <si>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</si>
  <si>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</si>
  <si>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</si>
  <si>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</si>
  <si>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</si>
  <si>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</si>
  <si>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</si>
  <si>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</si>
  <si>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</si>
  <si>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</si>
  <si>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</si>
  <si>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</si>
  <si>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</si>
  <si>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</si>
  <si>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</si>
  <si>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</si>
  <si>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</si>
  <si>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</si>
  <si>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</si>
  <si>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</si>
  <si>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</si>
  <si>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</si>
  <si>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</si>
  <si>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</si>
  <si>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</si>
  <si>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</si>
  <si>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</si>
  <si>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</si>
  <si>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</si>
  <si>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</si>
  <si>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PCM-20251020-00001838</t>
  </si>
  <si>
    <t xml:space="preserve">SCECO Power NA , site located in main Road not able to connect PG ,SCECO Complain registered and team following with SCECO Team </t>
  </si>
  <si>
    <t>PCM-20251020-00001898</t>
  </si>
  <si>
    <t>SCECO Power NA , WM Site not able to connect PG</t>
  </si>
  <si>
    <t>PCM-20251020-00001710</t>
  </si>
  <si>
    <t>team at gate waiting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</si>
</sst>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
      <sz val="11"/>
      <color theme="1"/>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2" totalsRowShown="0" headerRowDxfId="31" dataDxfId="30" headerRowBorderDxfId="28" tableBorderDxfId="29">
  <autoFilter ref="A1:L5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287.80733854166465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7.3120260416617384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45950.755764467591</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45950.755764467591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45950.755764467591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45950.755764467591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45950.755764467591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45950.755764467591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45950.755764467591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45950.755764467591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45950.755764467591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45950.755764467591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45950.755764467591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45950.755764467591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45950.755764467591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45950.755764467591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45950.755764467591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45950.755764467591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45950.755764467591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45950.755764467591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45950.755764467591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45950.755764467591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45950.755764467591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45950.755764467591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45950.755764467591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45950.755764467591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45950.755764467591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45950.755764467591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45950.755764467591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45950.755764467591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45950.755764467591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45950.755764467591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45950.755764467591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45950.755764467591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45950.755764467591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45950.755764467591</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45950.755764467591</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45950.755764467591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45950.755764467591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45950.755764467591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45950.755764467591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45950.755764467591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45950.755764467591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45950.755764467591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45950.755764467591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45950.755764467591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45950.755764467591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45950.755764467591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45950.755764467591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45950.755764467591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45950.755764467591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45950.755764467591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45950.755764467591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45950.755764467591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45950.755764467591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45950.755764467591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45950.755764467591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45950.755764467591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45950.755764467591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45950.755764467591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45950.755764467591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45950.755764467591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45950.755764467591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45950.755764467591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45950.755764467591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45950.755764467591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45950.755764467591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45950.755764467591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45950.755764467591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45950.755764467591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45950.755764467591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45950.755764467591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45950.755764467591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45950.755764467591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45950.755764467591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45950.755764467591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45950.755764467591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45950.755764467591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45950.755764467591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45950.755764467591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45950.755764467591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45950.755764467591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45950.755764467591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45950.755764467591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45950.755764467591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45950.755764467591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45950.755764467591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45950.755764467591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45950.755764467591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45950.755764467591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45950.755764467591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45950.755764467591</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45950.755764467591</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3CC08F6A-1D6E-41A8-BC61-3750E972AF02}"/>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144.02868113425939</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125.75592650462931</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6.2599890046258224</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45950.755764467591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45950.755764467591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45950.755764467591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45950.755764467591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45950.755764467591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45950.755764467591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45950.755764467591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45950.755764467591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45950.755764467591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45950.755764467591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45950.755764467591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45950.755764467591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45950.755764467591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45950.755764467591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45950.755764467591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45950.755764467591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45950.755764467591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45950.755764467591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45950.755764467591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45950.755764467591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45950.755764467591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45950.755764467591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45950.755764467591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45950.755764467591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45950.755764467591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45950.755764467591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45950.755764467591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45950.755764467591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45950.755764467591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45950.755764467591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45950.755764467591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45950.755764467591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45950.755764467591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45950.755764467591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45950.755764467591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45950.755764467591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45950.755764467591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45950.755764467591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45950.755764467591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45950.755764467591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45950.755764467591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45950.755764467591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45950.755764467591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45950.755764467591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45950.755764467591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45950.755764467591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45950.755764467591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45950.755764467591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45950.755764467591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45950.755764467591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45950.755764467591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45950.755764467591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45950.755764467591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45950.755764467591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45950.755764467591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45950.755764467591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45950.755764467591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45950.755764467591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45950.755764467591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45950.755764467591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45950.755764467591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45950.755764467591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45950.755764467591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45950.755764467591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45950.755764467591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45950.755764467591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45950.755764467591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45950.755764467591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45950.755764467591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45950.755764467591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45950.755764467591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45950.755764467591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45950.755764467591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45950.755764467591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45950.755764467591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45950.755764467591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45950.755764467591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1" ca="1" si="0">IFERROR(NOW()-F2,"-")</f>
        <v>45950.755764467591</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45950.755764467591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45950.755764467591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45950.755764467591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45950.755764467591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45950.755764467591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45950.755764467591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45950.755764467591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45950.755764467591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45950.755764467591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45950.755764467591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45950.755764467591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45950.755764467591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45950.755764467591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45950.755764467591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45950.755764467591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45950.755764467591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45950.755764467591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45950.755764467591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45950.755764467591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45950.755764467591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45950.755764467591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45950.755764467591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45950.755764467591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45950.755764467591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45950.755764467591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45950.755764467591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45950.755764467591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45950.755764467591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45950.755764467591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45950.755764467591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45950.755764467591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45950.755764467591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45950.755764467591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45950.755764467591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45950.755764467591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45950.755764467591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45950.755764467591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45950.755764467591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45950.755764467591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45950.755764467591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45950.755764467591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45950.755764467591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45950.755764467591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45950.755764467591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45950.755764467591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45950.755764467591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45950.755764467591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45950.755764467591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45950.755764467591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45950.755764467591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45950.755764467591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45950.755764467591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45950.755764467591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45950.755764467591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45950.755764467591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45950.755764467591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45950.755764467591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45950.755764467591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45950.755764467591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45950.755764467591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45950.755764467591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45950.755764467591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45950.755764467591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45950.755764467591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45950.755764467591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45950.755764467591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45950.755764467591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45950.755764467591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45950.755764467591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45950.755764467591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45950.755764467591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45950.755764467591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45950.755764467591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45950.755764467591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45950.755764467591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45950.755764467591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45950.755764467591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45950.755764467591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45950.755764467591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45950.755764467591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45950.755764467591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45950.755764467591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45950.755764467591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45950.755764467591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45950.755764467591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45950.755764467591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45950.755764467591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45950.755764467591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45950.755764467591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45950.755764467591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45950.755764467591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45950.755764467591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45950.755764467591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45950.755764467591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45950.755764467591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45950.755764467591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45950.755764467591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45950.755764467591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45950.755764467591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45950.755764467591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45950.755764467591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45950.755764467591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45950.755764467591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45950.755764467591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45950.755764467591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45950.755764467591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45950.755764467591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45950.755764467591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45950.755764467591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45950.755764467591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45950.755764467591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45950.755764467591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45950.755764467591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45950.755764467591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45950.755764467591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45950.755764467591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45950.755764467591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45950.755764467591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45950.755764467591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45950.755764467591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45950.755764467591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45950.755764467591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45950.755764467591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45950.755764467591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45950.755764467591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45950.755764467591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45950.755764467591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45950.755764467591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45950.755764467591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45950.755764467591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45950.755764467591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45950.755764467591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45950.755764467591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45950.755764467591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45950.755764467591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45950.755764467591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45950.755764467591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45950.755764467591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45950.755764467591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45950.755764467591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45950.755764467591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45950.755764467591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45950.755764467591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45950.755764467591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45950.755764467591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45950.755764467591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45950.755764467591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45950.755764467591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45950.755764467591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45950.755764467591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45950.755764467591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45950.755764467591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45950.755764467591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45950.755764467591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45950.755764467591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45950.755764467591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45950.755764467591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45950.755764467591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45950.755764467591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45950.755764467591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45950.755764467591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45950.755764467591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45950.755764467591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45950.755764467591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45950.755764467591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45950.755764467591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45950.755764467591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45950.755764467591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45950.755764467591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45950.755764467591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45950.755764467591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45950.755764467591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45950.755764467591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45950.755764467591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45950.755764467591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45950.755764467591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45950.755764467591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45950.755764467591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45950.755764467591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45950.755764467591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45950.755764467591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45950.755764467591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45950.755764467591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45950.755764467591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45950.755764467591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45950.755764467591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45950.755764467591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45950.755764467591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45950.755764467591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45950.755764467591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45950.755764467591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45950.755764467591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45950.755764467591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45950.755764467591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45950.755764467591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45950.755764467591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45950.755764467591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45950.755764467591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45950.755764467591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45950.755764467591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45950.755764467591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45950.755764467591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45950.755764467591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45950.755764467591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45950.755764467591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45950.755764467591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45950.755764467591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45950.755764467591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45950.755764467591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45950.755764467591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45950.755764467591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45950.755764467591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45950.755764467591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45950.755764467591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45950.755764467591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45950.755764467591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45950.755764467591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45950.755764467591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45950.755764467591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45950.755764467591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45950.755764467591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45950.755764467591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45950.755764467591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45950.755764467591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45950.755764467591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45950.755764467591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45950.755764467591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45950.755764467591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45950.755764467591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45950.755764467591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45950.755764467591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45950.755764467591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45950.755764467591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45950.755764467591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45950.755764467591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45950.755764467591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45950.755764467591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45950.755764467591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45950.755764467591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45950.755764467591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45950.755764467591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45950.755764467591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45950.755764467591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45950.755764467591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45950.755764467591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45950.755764467591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45950.755764467591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45950.755764467591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45950.755764467591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45950.755764467591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45950.755764467591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45950.755764467591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45950.755764467591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45950.755764467591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45950.755764467591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45950.755764467591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45950.755764467591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45950.755764467591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45950.755764467591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45950.755764467591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45950.755764467591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45950.755764467591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45950.755764467591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45950.755764467591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45950.755764467591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45950.755764467591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45950.755764467591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45950.755764467591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45950.755764467591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45950.755764467591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45950.755764467591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45950.755764467591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45950.755764467591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45950.755764467591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45950.755764467591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45950.755764467591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45950.755764467591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45950.755764467591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45950.755764467591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45950.755764467591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45950.755764467591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45950.755764467591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45950.755764467591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45950.755764467591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45950.755764467591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45950.755764467591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45950.755764467591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45950.755764467591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45950.755764467591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45950.755764467591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45950.755764467591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45950.755764467591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45950.755764467591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45950.755764467591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45950.755764467591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45950.755764467591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45950.755764467591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45950.755764467591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45950.755764467591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45950.755764467591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45950.755764467591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45950.755764467591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45950.755764467591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45950.755764467591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45950.755764467591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45950.755764467591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45950.755764467591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45950.755764467591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45950.755764467591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45950.755764467591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45950.755764467591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45950.755764467591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45950.755764467591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45950.755764467591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45950.755764467591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45950.755764467591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45950.755764467591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45950.755764467591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45950.755764467591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45950.755764467591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45950.755764467591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45950.755764467591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45950.755764467591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45950.755764467591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45950.755764467591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45950.755764467591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45950.755764467591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45950.755764467591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45950.755764467591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45950.755764467591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45950.755764467591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45950.755764467591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45950.755764467591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45950.755764467591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45950.755764467591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45950.755764467591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45950.755764467591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45950.755764467591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45950.755764467591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45950.755764467591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45950.755764467591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45950.755764467591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45950.755764467591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45950.755764467591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45950.755764467591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45950.755764467591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45950.755764467591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45950.755764467591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45950.755764467591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45950.755764467591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45950.755764467591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45950.755764467591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45950.755764467591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45950.755764467591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45950.755764467591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45950.755764467591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45950.755764467591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45950.755764467591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45950.755764467591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45950.755764467591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45950.755764467591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45950.755764467591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45950.755764467591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45950.755764467591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45950.755764467591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45950.755764467591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45950.755764467591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45950.755764467591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45950.755764467591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45950.755764467591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45950.755764467591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45950.755764467591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45950.755764467591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45950.755764467591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45950.755764467591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45950.755764467591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45950.755764467591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45950.755764467591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45950.755764467591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45950.755764467591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45950.755764467591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45950.755764467591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45950.755764467591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45950.755764467591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45950.755764467591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45950.755764467591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45950.755764467591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45950.755764467591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45950.755764467591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45950.755764467591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45950.755764467591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45950.755764467591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45950.755764467591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45950.755764467591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45950.755764467591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45950.755764467591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45950.755764467591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45950.755764467591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45950.755764467591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45950.755764467591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45950.755764467591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45950.755764467591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45950.755764467591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45950.755764467591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45950.755764467591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45950.755764467591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45950.755764467591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45950.755764467591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45950.755764467591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45950.755764467591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45950.755764467591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45950.755764467591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45950.755764467591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45950.755764467591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45950.755764467591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45950.755764467591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45950.755764467591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45950.755764467591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45950.755764467591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45950.755764467591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45950.755764467591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45950.755764467591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45950.755764467591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45950.755764467591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45950.755764467591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45950.755764467591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45950.755764467591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45950.755764467591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45950.755764467591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45950.755764467591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45950.755764467591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45950.755764467591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45950.755764467591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45950.755764467591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45950.755764467591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45950.755764467591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45950.755764467591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45950.755764467591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45950.755764467591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45950.755764467591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45950.755764467591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45950.755764467591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45950.755764467591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45950.755764467591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45950.755764467591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45950.755764467591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45950.755764467591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45950.755764467591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45950.755764467591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45950.755764467591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45950.755764467591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45950.755764467591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45950.755764467591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45950.755764467591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45950.755764467591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45950.755764467591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45950.755764467591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45950.755764467591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45950.755764467591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45950.755764467591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45950.755764467591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45950.755764467591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45950.755764467591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45950.755764467591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45950.755764467591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45950.755764467591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45950.755764467591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45950.755764467591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45950.755764467591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45950.755764467591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45950.755764467591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45950.755764467591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45950.755764467591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45950.755764467591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45950.755764467591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45950.755764467591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45950.755764467591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45950.755764467591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45950.755764467591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45950.755764467591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45950.755764467591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45950.755764467591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45950.755764467591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45950.755764467591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45950.755764467591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45950.755764467591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45950.755764467591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45950.755764467591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45950.755764467591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45950.755764467591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45950.755764467591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45950.755764467591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45950.755764467591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45950.755764467591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45950.755764467591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45950.755764467591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45950.755764467591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45950.755764467591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45950.755764467591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45950.755764467591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45950.755764467591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45950.755764467591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45950.755764467591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45950.755764467591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45950.755764467591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45950.755764467591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45950.755764467591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45950.755764467591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45950.755764467591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45950.755764467591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45950.755764467591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45950.755764467591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45950.755764467591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45950.755764467591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45950.755764467591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45950.755764467591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45950.755764467591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45950.755764467591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45950.755764467591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45950.755764467591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45950.755764467591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45950.755764467591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45950.755764467591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45950.755764467591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45950.755764467591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45950.755764467591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45950.755764467591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45950.755764467591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45950.755764467591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45950.755764467591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45950.755764467591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45950.755764467591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45950.755764467591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45950.755764467591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45950.755764467591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45950.755764467591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45950.755764467591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45950.755764467591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45950.755764467591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45950.755764467591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45950.755764467591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45950.755764467591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45950.755764467591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45950.755764467591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45950.755764467591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45950.755764467591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45950.755764467591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45950.755764467591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45950.755764467591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45950.755764467591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45950.755764467591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45950.755764467591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45950.755764467591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45950.755764467591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45950.755764467591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45950.755764467591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45950.755764467591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45950.755764467591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45950.755764467591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45950.755764467591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45950.755764467591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45950.755764467591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45950.755764467591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45950.755764467591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45950.755764467591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45950.755764467591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45950.755764467591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45950.755764467591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45950.755764467591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45950.755764467591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45950.755764467591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45950.755764467591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45950.755764467591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45950.755764467591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45950.755764467591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45950.755764467591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45950.755764467591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45950.755764467591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45950.755764467591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45950.755764467591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45950.755764467591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45950.755764467591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45950.755764467591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45950.755764467591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45950.755764467591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45950.755764467591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45950.755764467591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45950.755764467591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45950.755764467591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45950.755764467591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45950.755764467591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45950.755764467591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45950.755764467591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45950.755764467591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45950.755764467591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45950.755764467591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45950.755764467591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45950.755764467591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45950.755764467591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45950.755764467591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45950.755764467591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45950.755764467591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45950.755764467591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45950.755764467591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45950.755764467591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45950.755764467591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45950.755764467591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45950.755764467591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45950.755764467591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45950.755764467591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45950.755764467591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45950.755764467591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45950.755764467591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45950.755764467591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45950.755764467591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45950.755764467591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45950.755764467591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45950.755764467591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45950.755764467591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45950.755764467591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45950.755764467591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45950.755764467591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45950.755764467591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45950.755764467591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45950.755764467591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45950.755764467591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45950.755764467591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45950.755764467591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45950.755764467591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45950.755764467591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45950.755764467591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45950.755764467591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45950.755764467591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45950.755764467591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45950.755764467591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45950.755764467591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45950.755764467591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45950.755764467591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45950.755764467591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45950.755764467591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45950.755764467591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45950.755764467591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45950.755764467591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45950.755764467591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45950.755764467591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45950.755764467591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45950.755764467591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45950.755764467591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45950.755764467591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45950.755764467591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45950.755764467591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45950.755764467591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45950.755764467591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45950.755764467591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45950.755764467591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45950.755764467591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45950.755764467591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45950.755764467591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45950.755764467591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45950.755764467591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45950.755764467591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45950.755764467591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45950.755764467591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45950.755764467591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45950.755764467591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45950.755764467591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45950.755764467591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45950.755764467591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45950.755764467591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45950.755764467591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45950.755764467591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45950.755764467591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45950.755764467591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45950.755764467591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45950.755764467591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45950.755764467591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45950.755764467591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45950.755764467591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45950.755764467591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45950.755764467591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45950.755764467591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45950.755764467591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45950.755764467591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45950.755764467591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45950.755764467591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45950.755764467591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45950.755764467591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45950.755764467591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45950.755764467591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45950.755764467591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45950.755764467591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45950.755764467591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45950.755764467591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45950.755764467591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45950.755764467591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45950.755764467591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45950.755764467591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45950.755764467591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45950.755764467591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45950.755764467591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45950.755764467591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45950.755764467591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45950.755764467591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45950.755764467591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45950.755764467591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45950.755764467591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45950.755764467591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45950.755764467591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45950.755764467591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45950.755764467591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45950.755764467591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45950.755764467591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45950.755764467591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45950.755764467591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45950.755764467591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45950.755764467591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45950.755764467591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45950.755764467591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45950.755764467591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45950.755764467591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45950.755764467591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45950.755764467591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45950.755764467591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45950.755764467591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45950.755764467591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45950.755764467591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45950.755764467591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45950.755764467591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45950.755764467591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45950.755764467591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45950.755764467591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45950.755764467591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45950.755764467591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45950.755764467591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45950.755764467591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45950.755764467591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45950.755764467591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45950.755764467591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45950.755764467591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45950.755764467591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45950.755764467591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45950.755764467591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45950.755764467591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45950.755764467591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45950.755764467591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45950.755764467591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45950.755764467591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45950.755764467591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45950.755764467591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45950.755764467591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45950.755764467591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45950.755764467591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45950.755764467591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45950.755764467591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45950.755764467591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45950.755764467591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45950.755764467591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45950.755764467591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45950.755764467591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45950.755764467591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45950.755764467591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45950.755764467591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45950.755764467591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45950.755764467591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45950.755764467591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45950.755764467591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45950.755764467591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45950.755764467591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45950.755764467591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45950.755764467591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45950.755764467591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45950.755764467591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45950.755764467591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45950.755764467591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45950.755764467591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45950.755764467591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45950.755764467591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45950.755764467591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45950.755764467591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45950.755764467591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45950.755764467591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45950.755764467591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45950.755764467591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45950.755764467591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45950.755764467591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45950.755764467591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45950.755764467591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45950.755764467591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45950.755764467591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45950.755764467591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45950.755764467591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45950.755764467591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45950.755764467591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45950.755764467591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45950.755764467591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45950.755764467591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45950.755764467591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45950.755764467591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45950.755764467591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45950.755764467591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45950.755764467591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45950.755764467591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45950.755764467591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45950.755764467591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45950.755764467591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45950.755764467591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45950.755764467591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45950.755764467591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45950.755764467591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45950.755764467591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45950.755764467591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45950.755764467591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45950.755764467591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45950.755764467591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45950.755764467591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45950.755764467591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45950.755764467591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45950.755764467591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45950.755764467591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45950.755764467591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45950.755764467591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45950.755764467591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45950.755764467591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45950.755764467591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45950.755764467591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45950.755764467591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45950.755764467591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45950.755764467591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45950.755764467591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45950.755764467591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45950.755764467591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45950.755764467591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45950.755764467591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45950.755764467591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45950.755764467591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45950.755764467591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45950.755764467591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45950.755764467591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45950.755764467591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45950.755764467591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45950.755764467591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45950.755764467591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45950.755764467591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45950.755764467591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45950.755764467591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45950.755764467591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45950.755764467591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45950.755764467591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45950.755764467591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45950.755764467591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45950.755764467591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45950.755764467591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45950.755764467591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45950.755764467591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45950.755764467591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45950.755764467591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45950.755764467591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45950.755764467591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45950.755764467591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45950.755764467591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45950.755764467591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45950.755764467591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45950.755764467591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45950.755764467591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45950.755764467591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45950.755764467591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45950.755764467591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45950.755764467591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45950.755764467591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45950.755764467591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45950.755764467591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45950.755764467591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45950.755764467591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45950.755764467591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45950.755764467591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45950.755764467591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45950.755764467591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45950.755764467591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45950.755764467591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45950.755764467591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45950.755764467591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45950.755764467591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45950.755764467591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45950.755764467591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45950.755764467591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45950.755764467591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45950.755764467591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45950.755764467591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45950.755764467591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45950.755764467591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45950.755764467591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45950.755764467591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45950.755764467591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45950.755764467591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45950.755764467591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45950.755764467591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45950.755764467591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45950.755764467591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45950.755764467591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45950.755764467591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45950.755764467591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45950.755764467591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45950.755764467591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45950.755764467591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45950.755764467591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45950.755764467591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45950.755764467591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45950.755764467591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45950.755764467591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45950.755764467591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45950.755764467591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45950.755764467591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45950.755764467591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45950.755764467591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45950.755764467591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45950.755764467591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45950.755764467591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45950.755764467591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45950.755764467591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45950.755764467591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45950.755764467591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45950.755764467591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45950.755764467591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45950.755764467591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45950.755764467591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45950.755764467591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45950.755764467591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45950.755764467591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45950.755764467591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45950.755764467591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45950.755764467591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45950.755764467591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45950.755764467591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45950.755764467591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45950.755764467591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45950.755764467591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45950.755764467591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45950.755764467591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45950.755764467591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45950.755764467591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45950.755764467591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45950.755764467591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45950.755764467591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45950.755764467591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45950.755764467591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45950.755764467591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45950.755764467591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45950.755764467591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45950.755764467591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45950.755764467591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45950.755764467591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45950.755764467591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45950.755764467591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45950.755764467591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45950.755764467591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45950.755764467591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45950.755764467591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45950.755764467591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45950.755764467591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45950.755764467591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45950.755764467591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45950.755764467591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45950.755764467591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45950.755764467591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45950.755764467591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45950.755764467591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45950.755764467591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45950.755764467591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45950.755764467591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45950.755764467591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45950.755764467591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45950.755764467591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45950.755764467591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45950.755764467591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45950.755764467591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45950.755764467591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45950.755764467591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45950.755764467591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45950.755764467591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45950.755764467591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45950.755764467591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45950.755764467591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45950.755764467591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45950.755764467591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45950.755764467591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45950.755764467591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45950.755764467591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45950.755764467591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45950.755764467591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45950.755764467591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45950.755764467591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45950.755764467591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45950.755764467591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45950.755764467591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45950.755764467591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45950.755764467591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45950.755764467591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45950.755764467591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45950.755764467591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45950.755764467591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45950.755764467591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45950.755764467591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45950.755764467591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45950.755764467591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45950.755764467591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45950.755764467591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45950.755764467591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45950.755764467591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45950.755764467591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45950.755764467591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45950.755764467591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45950.755764467591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45950.755764467591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45950.755764467591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45950.755764467591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45950.755764467591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45950.755764467591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45950.755764467591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45950.755764467591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45950.755764467591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45950.755764467591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45950.755764467591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45950.755764467591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45950.755764467591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45950.755764467591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45950.755764467591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45950.755764467591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45950.755764467591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45950.755764467591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45950.755764467591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45950.755764467591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45950.755764467591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45950.755764467591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45950.755764467591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45950.755764467591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45950.755764467591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45950.755764467591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45950.755764467591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45950.755764467591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45950.755764467591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45950.755764467591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45950.755764467591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45950.755764467591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45950.755764467591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45950.755764467591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45950.755764467591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45950.755764467591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45950.755764467591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45950.755764467591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45950.755764467591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45950.755764467591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45950.755764467591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45950.755764467591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45950.755764467591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45950.755764467591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45950.755764467591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45950.755764467591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45950.755764467591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45950.755764467591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45950.755764467591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45950.755764467591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45950.755764467591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45950.755764467591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45950.755764467591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45950.755764467591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45950.755764467591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45950.755764467591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45950.755764467591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45950.755764467591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45950.755764467591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45950.755764467591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45950.755764467591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45950.755764467591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45950.755764467591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45950.755764467591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45950.755764467591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45950.755764467591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45950.755764467591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45950.755764467591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45950.755764467591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45950.755764467591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45950.755764467591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45950.755764467591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45950.755764467591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45950.755764467591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45950.755764467591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45950.755764467591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45950.755764467591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45950.755764467591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45950.755764467591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45950.755764467591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45950.755764467591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45950.755764467591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45950.755764467591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45950.755764467591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45950.755764467591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45950.755764467591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45950.755764467591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45950.755764467591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45950.755764467591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45950.755764467591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45950.755764467591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45950.755764467591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45950.755764467591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45950.755764467591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45950.755764467591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45950.755764467591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45950.755764467591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45950.755764467591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45950.755764467591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45950.755764467591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45950.755764467591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45950.755764467591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45950.755764467591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45950.755764467591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45950.755764467591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45950.755764467591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45950.755764467591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45950.755764467591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45950.755764467591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45950.755764467591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45950.755764467591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45950.755764467591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45950.755764467591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45950.755764467591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45950.755764467591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45950.755764467591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45950.755764467591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45950.755764467591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45950.755764467591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45950.755764467591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45950.755764467591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45950.755764467591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45950.755764467591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45950.755764467591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45950.755764467591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45950.755764467591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45950.755764467591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45950.755764467591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45950.755764467591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45950.755764467591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45950.755764467591</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247.27504687499459</v>
      </c>
      <c r="H2" s="101">
        <v>45703.474768518521</v>
      </c>
      <c r="I2" s="98" t="str">
        <f>IFERROR(VLOOKUP(D2,DB!A:F,6,0),"")</f>
        <v>SCECO</v>
      </c>
      <c r="J2" s="98" t="str">
        <f>IFERROR(VLOOKUP(D2,DB!A:G,7,0),"")</f>
        <v>Dead</v>
      </c>
      <c r="K2" s="103" t="s">
        <v>39055</v>
      </c>
      <c r="L2" s="95" t="str">
        <f>IFERROR(VLOOKUP(D2,DB!A:I,9,0),"")</f>
        <v>Latis</v>
      </c>
    </row>
    <row r="3" spans="1:16" ht="15" customHeight="1">
      <c r="A3" s="121"/>
      <c r="B3" s="121" t="str">
        <f>IFERROR(VLOOKUP(D3,DB!A:K,11,0),"")</f>
        <v/>
      </c>
      <c r="C3" s="122"/>
      <c r="D3" s="95"/>
      <c r="E3" s="100"/>
      <c r="F3" s="125"/>
      <c r="G3" s="126">
        <f ca="1">IFERROR(NOW()-F3,"")</f>
        <v>45950.755764467591</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45950.755764467591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45950.755764467591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45950.755764467591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45950.755764467591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45950.755764467591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45950.755764467591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45950.755764467591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45950.755764467591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45950.755764467591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45950.755764467591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45950.755764467591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45950.755764467591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45950.755764467591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45950.755764467591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45950.755764467591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45950.755764467591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45950.755764467591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45950.755764467591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45950.755764467591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45950.755764467591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45950.755764467591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45950.755764467591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45950.755764467591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45950.755764467591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45950.755764467591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45950.755764467591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45950.755764467591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45950.755764467591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45950.755764467591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45950.755764467591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45950.755764467591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45950.755764467591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45950.755764467591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45950.755764467591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45950.755764467591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45950.755764467591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45950.755764467591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45950.755764467591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45950.755764467591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45950.755764467591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45950.755764467591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45950.755764467591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45950.755764467591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45950.755764467591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45950.755764467591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45950.755764467591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45950.755764467591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45950.755764467591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45950.755764467591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45950.755764467591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45950.755764467591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45950.755764467591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45950.755764467591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45950.755764467591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45950.755764467591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45950.755764467591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45950.755764467591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45950.755764467591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45950.755764467591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45950.755764467591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45950.755764467591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45950.755764467591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45950.755764467591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45950.755764467591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45950.755764467591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45950.755764467591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45950.755764467591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45950.755764467591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45950.755764467591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45950.755764467591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45950.755764467591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45950.755764467591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45950.755764467591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45950.755764467591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45950.755764467591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45950.755764467591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45950.755764467591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45950.755764467591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45950.755764467591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45950.755764467591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45950.755764467591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45950.755764467591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45950.755764467591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45950.755764467591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45950.755764467591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45950.755764467591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45950.755764467591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45950.755764467591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45950.755764467591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45950.755764467591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45950.755764467591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45950.755764467591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45950.755764467591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45950.755764467591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45950.755764467591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45950.755764467591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45950.755764467591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45950.755764467591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45950.755764467591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45950.755764467591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45950.755764467591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45950.755764467591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45950.755764467591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45950.755764467591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45950.755764467591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45950.755764467591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45950.755764467591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45950.755764467591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45950.755764467591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45950.755764467591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45950.755764467591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45950.755764467591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45950.755764467591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45950.755764467591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45950.755764467591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45950.755764467591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45950.755764467591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45950.755764467591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45950.755764467591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45950.755764467591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45950.755764467591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45950.755764467591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45950.755764467591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45950.755764467591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45950.755764467591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45950.755764467591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45950.755764467591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45950.755764467591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45950.755764467591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45950.755764467591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45950.755764467591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45950.755764467591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45950.755764467591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45950.755764467591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45950.755764467591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45950.755764467591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45950.755764467591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45950.755764467591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45950.755764467591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45950.755764467591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45950.755764467591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45950.755764467591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45950.755764467591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45950.755764467591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45950.755764467591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45950.755764467591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45950.755764467591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45950.755764467591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45950.755764467591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45950.755764467591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45950.755764467591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45950.755764467591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45950.755764467591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45950.755764467591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45950.755764467591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45950.755764467591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45950.755764467591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45950.755764467591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45950.755764467591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45950.755764467591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45950.755764467591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45950.755764467591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45950.755764467591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45950.755764467591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45950.755764467591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45950.755764467591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45950.755764467591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45950.755764467591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45950.755764467591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45950.755764467591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45950.755764467591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45950.755764467591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45950.755764467591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45950.755764467591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45950.755764467591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45950.755764467591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45950.755764467591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45950.755764467591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45950.755764467591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45950.755764467591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45950.755764467591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45950.755764467591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45950.755764467591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45950.755764467591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45950.755764467591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45950.755764467591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45950.755764467591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45950.755764467591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45950.755764467591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45950.755764467591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45950.755764467591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45950.755764467591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45950.755764467591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45950.755764467591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45950.755764467591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45950.755764467591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45950.755764467591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45950.755764467591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45950.755764467591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45950.755764467591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45950.755764467591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45950.755764467591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45950.755764467591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45950.755764467591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45950.755764467591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45950.755764467591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45950.755764467591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45950.755764467591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45950.755764467591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45950.755764467591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45950.755764467591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45950.755764467591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45950.755764467591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45950.755764467591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45950.755764467591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45950.755764467591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45950.755764467591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45950.755764467591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45950.755764467591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45950.755764467591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45950.755764467591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45950.755764467591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45950.755764467591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45950.755764467591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45950.755764467591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45950.755764467591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45950.755764467591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45950.755764467591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45950.755764467591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45950.755764467591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45950.755764467591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45950.755764467591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45950.755764467591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45950.755764467591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45950.755764467591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45950.755764467591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45950.755764467591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45950.755764467591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45950.755764467591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45950.755764467591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45950.755764467591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45950.755764467591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45950.755764467591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45950.755764467591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45950.755764467591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45950.755764467591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45950.755764467591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45950.755764467591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45950.755764467591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45950.755764467591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45950.755764467591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45950.755764467591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45950.755764467591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45950.755764467591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45950.755764467591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45950.755764467591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45950.755764467591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45950.755764467591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45950.755764467591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45950.755764467591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45950.755764467591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45950.755764467591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45950.755764467591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45950.755764467591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45950.755764467591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45950.755764467591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45950.755764467591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45950.755764467591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45950.755764467591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45950.755764467591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45950.755764467591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45950.755764467591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45950.755764467591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45950.755764467591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45950.755764467591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45950.755764467591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45950.755764467591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45950.755764467591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45950.755764467591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45950.755764467591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45950.755764467591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45950.755764467591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45950.755764467591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45950.755764467591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45950.755764467591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45950.755764467591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45950.755764467591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45950.755764467591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45950.755764467591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45950.755764467591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45950.755764467591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45950.755764467591</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45950.755764467591</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8"/>
  <sheetViews>
    <sheetView tabSelected="1" workbookViewId="0">
      <selection activeCell="D15" sqref="D15"/>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39056</v>
      </c>
      <c r="B2" s="37" t="str">
        <f>IFERROR(VLOOKUP(D2,DB!A:K,11,0),"")</f>
        <v>R5</v>
      </c>
      <c r="C2" s="37">
        <v>3</v>
      </c>
      <c r="D2" s="120" t="s">
        <v>36000</v>
      </c>
      <c r="E2" s="37" t="s">
        <v>38964</v>
      </c>
      <c r="F2" s="38">
        <v>45891.832060185188</v>
      </c>
      <c r="G2" s="146">
        <f ca="1">IFERROR(NOW()-F2,"")</f>
        <v>58.923704282402468</v>
      </c>
      <c r="H2" s="38">
        <v>45891.790393518517</v>
      </c>
      <c r="I2" s="37" t="str">
        <f>IFERROR(VLOOKUP(D2,DB!A:F,6,0),"")</f>
        <v>Generator-SG</v>
      </c>
      <c r="J2" s="37" t="str">
        <f>IFERROR(VLOOKUP(D2,DB!A:G,7,0),"")</f>
        <v>Vandalized</v>
      </c>
      <c r="K2" s="37" t="s">
        <v>39057</v>
      </c>
      <c r="L2" s="37" t="str">
        <f>IFERROR(VLOOKUP(D2,DB!A:I,9,0),"")</f>
        <v>Latis</v>
      </c>
      <c r="M2" s="119"/>
    </row>
    <row r="3" spans="1:13" ht="30.75">
      <c r="A3" s="37" t="s">
        <v>39058</v>
      </c>
      <c r="B3" s="37" t="str">
        <f>IFERROR(VLOOKUP(D3,DB!A:K,11,0),"")</f>
        <v>R5</v>
      </c>
      <c r="C3" s="37">
        <v>1</v>
      </c>
      <c r="D3" s="37" t="s">
        <v>31295</v>
      </c>
      <c r="E3" s="37" t="s">
        <v>39045</v>
      </c>
      <c r="F3" s="38">
        <v>45926.188877314817</v>
      </c>
      <c r="G3" s="146">
        <f t="shared" ref="G3" ca="1" si="0">IFERROR(NOW()-F3,"")</f>
        <v>24.566887152774143</v>
      </c>
      <c r="H3" s="38">
        <v>45926.158159722225</v>
      </c>
      <c r="I3" s="37" t="str">
        <f>IFERROR(VLOOKUP(D3,DB!A:F,6,0),"")</f>
        <v>SCECO</v>
      </c>
      <c r="J3" s="37" t="str">
        <f>IFERROR(VLOOKUP(D3,DB!A:G,7,0),"")</f>
        <v>Good</v>
      </c>
      <c r="K3" s="37" t="s">
        <v>39059</v>
      </c>
      <c r="L3" s="37" t="str">
        <f>IFERROR(VLOOKUP(D3,DB!A:I,9,0),"")</f>
        <v>Latis</v>
      </c>
      <c r="M3" s="119"/>
    </row>
    <row r="4" spans="1:13" ht="30.75">
      <c r="A4" s="37" t="s">
        <v>39060</v>
      </c>
      <c r="B4" s="37" t="str">
        <f>IFERROR(VLOOKUP(D4,DB!A:K,11,0),"")</f>
        <v>R5</v>
      </c>
      <c r="C4" s="37">
        <v>2</v>
      </c>
      <c r="D4" s="37" t="s">
        <v>31159</v>
      </c>
      <c r="E4" s="37" t="s">
        <v>38964</v>
      </c>
      <c r="F4" s="38">
        <v>45944.771574074075</v>
      </c>
      <c r="G4" s="39">
        <f t="shared" ref="G4" ca="1" si="1">IFERROR(NOW()-F4,"")</f>
        <v>5.9841903935157461</v>
      </c>
      <c r="H4" s="38">
        <v>45944.676192129627</v>
      </c>
      <c r="I4" s="37" t="str">
        <f>IFERROR(VLOOKUP(D4,DB!A:F,6,0),"")</f>
        <v>SCECO</v>
      </c>
      <c r="J4" s="37" t="str">
        <f>IFERROR(VLOOKUP(D4,DB!A:G,7,0),"")</f>
        <v>Dead</v>
      </c>
      <c r="K4" s="37" t="s">
        <v>39061</v>
      </c>
      <c r="L4" s="37" t="str">
        <f>IFERROR(VLOOKUP(D4,DB!A:I,9,0),"")</f>
        <v>Latis</v>
      </c>
    </row>
    <row r="5" spans="1:13" ht="30.75">
      <c r="A5" s="159" t="s">
        <v>39062</v>
      </c>
      <c r="B5" s="159" t="str">
        <f>IFERROR(VLOOKUP(D5,DB!A:K,11,0),"")</f>
        <v>R5</v>
      </c>
      <c r="C5" s="159">
        <v>1</v>
      </c>
      <c r="D5" s="159" t="s">
        <v>34747</v>
      </c>
      <c r="E5" s="159" t="s">
        <v>39045</v>
      </c>
      <c r="F5" s="160">
        <v>45948.661111111112</v>
      </c>
      <c r="G5" s="161">
        <f ca="1">IFERROR(NOW()-F5,"")</f>
        <v>2.0946533564783749</v>
      </c>
      <c r="H5" s="160">
        <v>45948.661111111112</v>
      </c>
      <c r="I5" s="159" t="str">
        <f>IFERROR(VLOOKUP(D5,DB!A:F,6,0),"")</f>
        <v>SCECO</v>
      </c>
      <c r="J5" s="159" t="str">
        <f>IFERROR(VLOOKUP(D5,DB!A:G,7,0),"")</f>
        <v>Dead</v>
      </c>
      <c r="K5" s="159" t="s">
        <v>39063</v>
      </c>
      <c r="L5" s="159" t="str">
        <f>IFERROR(VLOOKUP(D5,DB!A:I,9,0),"")</f>
        <v>Latis</v>
      </c>
    </row>
    <row r="6" spans="1:13" ht="30.75">
      <c r="A6" s="159" t="s">
        <v>39064</v>
      </c>
      <c r="B6" s="159" t="str">
        <f>IFERROR(VLOOKUP(D6,DB!A:K,11,0),"")</f>
        <v>R5</v>
      </c>
      <c r="C6" s="159">
        <v>3</v>
      </c>
      <c r="D6" s="159" t="s">
        <v>38356</v>
      </c>
      <c r="E6" s="159" t="s">
        <v>38964</v>
      </c>
      <c r="F6" s="160">
        <v>45950.689421296294</v>
      </c>
      <c r="G6" s="161">
        <f ca="1">IFERROR(NOW()-F6,"")</f>
        <v>6.6343171296466608E-2</v>
      </c>
      <c r="H6" s="160">
        <v>45950.681087962963</v>
      </c>
      <c r="I6" s="159" t="str">
        <f>IFERROR(VLOOKUP(D6,DB!A:F,6,0),"")</f>
        <v>SCECO</v>
      </c>
      <c r="J6" s="159" t="str">
        <f>IFERROR(VLOOKUP(D6,DB!A:G,7,0),"")</f>
        <v>Haj Removal</v>
      </c>
      <c r="K6" s="159" t="s">
        <v>39065</v>
      </c>
      <c r="L6" s="159" t="str">
        <f>IFERROR(VLOOKUP(D6,DB!A:I,9,0),"")</f>
        <v>Latis</v>
      </c>
    </row>
    <row r="7" spans="1:13" ht="15">
      <c r="A7" s="159" t="s">
        <v>39066</v>
      </c>
      <c r="B7" s="159" t="str">
        <f>IFERROR(VLOOKUP(D7,DB!A:K,11,0),"")</f>
        <v>R5</v>
      </c>
      <c r="C7" s="159">
        <v>1</v>
      </c>
      <c r="D7" s="159" t="s">
        <v>38355</v>
      </c>
      <c r="E7" s="159" t="s">
        <v>38964</v>
      </c>
      <c r="F7" s="160">
        <v>45950.710648148146</v>
      </c>
      <c r="G7" s="161">
        <f ca="1">IFERROR(NOW()-F7,"")</f>
        <v>4.5116319444787223E-2</v>
      </c>
      <c r="H7" s="160">
        <v>45950.704398148147</v>
      </c>
      <c r="I7" s="159" t="str">
        <f>IFERROR(VLOOKUP(D7,DB!A:F,6,0),"")</f>
        <v>SCECO</v>
      </c>
      <c r="J7" s="159" t="str">
        <f>IFERROR(VLOOKUP(D7,DB!A:G,7,0),"")</f>
        <v>Good</v>
      </c>
      <c r="K7" s="159" t="s">
        <v>39067</v>
      </c>
      <c r="L7" s="159" t="str">
        <f>IFERROR(VLOOKUP(D7,DB!A:I,9,0),"")</f>
        <v>Latis</v>
      </c>
    </row>
    <row r="8" spans="1:13" ht="15">
      <c r="A8" s="159"/>
      <c r="B8" s="159" t="str">
        <f>IFERROR(VLOOKUP(D8,DB!A:K,11,0),"")</f>
        <v/>
      </c>
      <c r="C8" s="159"/>
      <c r="D8"/>
      <c r="E8" s="159"/>
      <c r="F8" s="160"/>
      <c r="G8" s="161">
        <f ca="1">IFERROR(NOW()-F8,"")</f>
        <v>45950.755764467591</v>
      </c>
      <c r="H8" s="160"/>
      <c r="I8" s="159" t="str">
        <f>IFERROR(VLOOKUP(D8,DB!A:F,6,0),"")</f>
        <v/>
      </c>
      <c r="J8" s="159" t="str">
        <f>IFERROR(VLOOKUP(D8,DB!A:G,7,0),"")</f>
        <v/>
      </c>
      <c r="K8" s="159"/>
      <c r="L8" s="159" t="str">
        <f>IFERROR(VLOOKUP(D8,DB!A:I,9,0),"")</f>
        <v/>
      </c>
    </row>
    <row r="9" spans="1:13" ht="15">
      <c r="A9" s="159"/>
      <c r="B9" s="159" t="str">
        <f>IFERROR(VLOOKUP(D9,DB!A:K,11,0),"")</f>
        <v/>
      </c>
      <c r="C9" s="159"/>
      <c r="D9" s="162"/>
      <c r="E9" s="159"/>
      <c r="F9" s="160"/>
      <c r="G9" s="161">
        <f ca="1">IFERROR(NOW()-F9,"")</f>
        <v>45950.755764467591</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45950.755764467591</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45950.755764467591</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45950.755764467591</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45950.755764467591</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45950.755764467591</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45950.755764467591</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45950.755764467591</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45950.755764467591</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45950.755764467591</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45950.755764467591</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45950.755764467591</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45950.755764467591</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45950.755764467591</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45950.755764467591</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45950.755764467591</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45950.755764467591</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45950.755764467591</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45950.755764467591</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45950.755764467591</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45950.755764467591</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45950.755764467591</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45950.755764467591</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45950.755764467591</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45950.755764467591</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45950.755764467591</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45950.755764467591</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45950.755764467591</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45950.755764467591</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45950.755764467591</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45950.755764467591</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45950.755764467591</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45950.755764467591</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45950.755764467591</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45950.755764467591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45950.755764467591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45950.755764467591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45950.755764467591</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45950.755764467591</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45950.755764467591</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45950.755764467591</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45950.755764467591</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45950.755764467591</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45950.755764467591</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45950.755764467591</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45950.755764467591</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45950.755764467591</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45950.755764467591</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45950.755764467591</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45950.755764467591</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45950.755764467591</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45950.755764467591</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45950.755764467591</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45950.755764467591</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45950.755764467591</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45950.755764467591</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45950.755764467591</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45950.755764467591</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45950.755764467591</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45950.755764467591</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45950.755764467591</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45950.755764467591</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45950.755764467591</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45950.755764467591</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45950.755764467591</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45950.755764467591</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45950.755764467591</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45950.755764467591</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45950.755764467591</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45950.755764467591</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45950.755764467591</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45950.755764467591</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45950.755764467591</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45950.755764467591</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45950.755764467591</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45950.755764467591</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45950.755764467591</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45950.755764467591</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45950.755764467591</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45950.755764467591</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45950.755764467591</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45950.755764467591</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45950.755764467591</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45950.755764467591</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45950.755764467591</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45950.755764467591</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45950.755764467591</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45950.755764467591</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45950.755764467591</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45950.755764467591</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45950.755764467591</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45950.755764467591</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45950.755764467591</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45950.755764467591</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45950.755764467591</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45950.755764467591</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45950.755764467591</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45950.755764467591</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45950.755764467591</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45950.755764467591</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45950.755764467591</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45950.755764467591</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45950.755764467591</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45950.755764467591</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45950.755764467591</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45950.755764467591</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45950.755764467591</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45950.755764467591</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45950.755764467591</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45950.755764467591</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45950.755764467591</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45950.755764467591</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45950.755764467591</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45950.755764467591</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45950.755764467591</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45950.755764467591</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45950.755764467591</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45950.755764467591</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45950.755764467591</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45950.755764467591</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45950.755764467591</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45950.755764467591</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45950.755764467591</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45950.755764467591</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45950.755764467591</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45950.755764467591</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45950.755764467591</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45950.755764467591</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45950.755764467591</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45950.755764467591</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45950.755764467591</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45950.755764467591</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45950.755764467591</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45950.755764467591</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45950.755764467591</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45950.755764467591</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45950.755764467591</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45950.755764467591</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45950.755764467591</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45950.755764467591</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45950.755764467591</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45950.755764467591</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45950.755764467591</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45950.755764467591</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45950.755764467591</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45950.755764467591</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45950.755764467591</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45950.755764467591</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45950.755764467591</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45950.755764467591</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45950.755764467591</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45950.755764467591</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45950.755764467591</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45950.755764467591</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45950.755764467591</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45950.755764467591</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45950.755764467591</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45950.755764467591</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45950.755764467591</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45950.755764467591</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45950.755764467591</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45950.755764467591</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45950.755764467591</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45950.755764467591</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45950.755764467591</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45950.755764467591</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45950.755764467591</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45950.755764467591</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45950.755764467591</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45950.755764467591</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45950.755764467591</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45950.755764467591</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45950.755764467591</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45950.755764467591</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45950.755764467591</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45950.755764467591</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45950.755764467591</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45950.755764467591</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45950.755764467591</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45950.755764467591</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45950.755764467591</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45950.755764467591</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45950.755764467591</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45950.755764467591</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45950.755764467591</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45950.755764467591</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45950.755764467591</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45950.755764467591</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45950.755764467591</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45950.755764467591</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45950.755764467591</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45950.755764467591</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45950.755764467591</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45950.755764467591</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45950.755764467591</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45950.755764467591</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45950.755764467591</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45950.755764467591</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45950.755764467591</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45950.755764467591</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45950.755764467591</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45950.755764467591</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45950.755764467591</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45950.755764467591</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45950.755764467591</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45950.755764467591</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45950.755764467591</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45950.755764467591</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45950.755764467591</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45950.755764467591</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45950.755764467591</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45950.755764467591</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45950.755764467591</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45950.755764467591</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45950.755764467591</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45950.755764467591</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45950.755764467591</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45950.755764467591</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45950.755764467591</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45950.755764467591</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45950.755764467591</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45950.755764467591</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45950.755764467591</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45950.755764467591</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45950.755764467591</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45950.755764467591</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45950.755764467591</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45950.755764467591</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45950.755764467591</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45950.755764467591</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45950.755764467591</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45950.755764467591</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45950.755764467591</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45950.755764467591</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45950.755764467591</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45950.755764467591</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45950.755764467591</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45950.755764467591</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45950.755764467591</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45950.755764467591</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45950.755764467591</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45950.755764467591</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45950.755764467591</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45950.755764467591</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45950.755764467591</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45950.755764467591</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45950.755764467591</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45950.755764467591</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45950.755764467591</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45950.755764467591</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45950.755764467591</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45950.755764467591</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45950.755764467591</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45950.755764467591</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45950.755764467591</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45950.755764467591</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45950.755764467591</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45950.755764467591</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45950.755764467591</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45950.755764467591</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45950.755764467591</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45950.755764467591</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45950.755764467591</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45950.755764467591</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45950.755764467591</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45950.755764467591</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45950.755764467591</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45950.755764467591</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45950.755764467591</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45950.755764467591</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45950.755764467591</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45950.755764467591</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45950.755764467591</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45950.755764467591</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45950.755764467591</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45950.755764467591</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45950.755764467591</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45950.755764467591</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45950.755764467591</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45950.755764467591</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45950.755764467591</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45950.755764467591</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45950.755764467591</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45950.755764467591</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45950.755764467591</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45950.755764467591</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45950.755764467591</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45950.755764467591</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45950.755764467591</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45950.755764467591</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45950.755764467591</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45950.755764467591</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45950.755764467591</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45950.755764467591</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45950.755764467591</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45950.755764467591</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45950.755764467591</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45950.755764467591</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45950.755764467591</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45950.755764467591</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45950.755764467591</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45950.755764467591</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45950.755764467591</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45950.755764467591</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45950.755764467591</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45950.755764467591</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45950.755764467591</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45950.755764467591</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45950.755764467591</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45950.755764467591</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45950.755764467591</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45950.755764467591</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45950.755764467591</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45950.755764467591</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45950.755764467591</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45950.755764467591</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45950.755764467591</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45950.755764467591</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45950.755764467591</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45950.755764467591</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45950.755764467591</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45950.755764467591</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45950.755764467591</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45950.755764467591</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45950.755764467591</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45950.755764467591</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45950.755764467591</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45950.755764467591</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45950.755764467591</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45950.755764467591</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45950.755764467591</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45950.755764467591</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45950.755764467591</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45950.755764467591</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45950.755764467591</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45950.755764467591</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45950.755764467591</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45950.755764467591</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45950.755764467591</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45950.755764467591</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45950.755764467591</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45950.755764467591</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45950.755764467591</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45950.755764467591</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45950.755764467591</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45950.755764467591</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45950.755764467591</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45950.755764467591</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45950.755764467591</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45950.755764467591</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45950.755764467591</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45950.755764467591</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45950.755764467591</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45950.755764467591</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45950.755764467591</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45950.755764467591</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45950.755764467591</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45950.755764467591</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45950.755764467591</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45950.755764467591</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45950.755764467591</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45950.755764467591</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45950.755764467591</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45950.755764467591</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45950.755764467591</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45950.755764467591</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45950.755764467591</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45950.755764467591</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45950.755764467591</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45950.755764467591</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45950.755764467591</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45950.755764467591</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45950.755764467591</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45950.755764467591</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45950.755764467591</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45950.755764467591</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45950.755764467591</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45950.755764467591</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45950.755764467591</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45950.755764467591</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45950.755764467591</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45950.755764467591</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45950.755764467591</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45950.755764467591</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45950.755764467591</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45950.755764467591</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45950.755764467591</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45950.755764467591</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45950.755764467591</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45950.755764467591</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45950.755764467591</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45950.755764467591</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45950.755764467591</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45950.755764467591</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45950.755764467591</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45950.755764467591</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45950.755764467591</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45950.755764467591</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45950.755764467591</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45950.755764467591</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45950.755764467591</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45950.755764467591</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45950.755764467591</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45950.755764467591</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45950.755764467591</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45950.755764467591</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45950.755764467591</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45950.755764467591</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45950.755764467591</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45950.755764467591</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45950.755764467591</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45950.755764467591</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45950.755764467591</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45950.755764467591</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45950.755764467591</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45950.755764467591</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45950.755764467591</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45950.755764467591</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45950.755764467591</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45950.755764467591</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45950.755764467591</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45950.755764467591</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45950.755764467591</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45950.755764467591</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45950.755764467591</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45950.755764467591</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45950.755764467591</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45950.755764467591</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45950.755764467591</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45950.755764467591</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45950.755764467591</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45950.755764467591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45950.755764467591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45950.755764467591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45950.755764467591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45950.755764467591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45950.755764467591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45950.755764467591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45950.755764467591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45950.755764467591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45950.755764467591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45950.755764467591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45950.755764467591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45950.755764467591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45950.755764467591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45950.755764467591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45950.755764467591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45950.755764467591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45950.755764467591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45950.755764467591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45950.755764467591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45950.755764467591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45950.755764467591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45950.755764467591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45950.755764467591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45950.755764467591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45950.755764467591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45950.755764467591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45950.755764467591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45950.755764467591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45950.755764467591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45950.755764467591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45950.755764467591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45950.755764467591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45950.755764467591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45950.755764467591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45950.755764467591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45950.755764467591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45950.755764467591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45950.755764467591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45950.755764467591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45950.755764467591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45950.755764467591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45950.755764467591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45950.755764467591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45950.755764467591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45950.755764467591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45950.755764467591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45950.755764467591</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45950.755764467591</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45950.755764467591</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45950.755764467591</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45950.755764467591</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45950.755764467591</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45950.755764467591</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45950.755764467591</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45950.755764467591</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45950.755764467591</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45950.755764467591</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45950.755764467591</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45950.755764467591</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45950.755764467591</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45950.755764467591</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45950.755764467591</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45950.755764467591</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45950.755764467591</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45950.755764467591</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45950.755764467591</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45950.755764467591</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45950.755764467591</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45950.755764467591</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45950.755764467591</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45950.755764467591</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45950.755764467591</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45950.755764467591</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45950.755764467591</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45950.755764467591</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45950.755764467591</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45950.755764467591</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45950.755764467591</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45950.755764467591</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45950.755764467591</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45950.755764467591</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45950.755764467591</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45950.755764467591</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45950.755764467591</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45950.755764467591</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45950.755764467591</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45950.755764467591</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45950.755764467591</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45950.755764467591</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45950.755764467591</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45950.755764467591</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45950.755764467591</v>
      </c>
      <c r="H532" s="160"/>
      <c r="I532" s="159" t="str">
        <f>IFERROR(VLOOKUP(D532,DB!A:F,6,0),"")</f>
        <v/>
      </c>
      <c r="J532" s="159" t="str">
        <f>IFERROR(VLOOKUP(D532,DB!A:G,7,0),"")</f>
        <v/>
      </c>
      <c r="K532" s="159"/>
      <c r="L532" s="159" t="str">
        <f>IFERROR(VLOOKUP(D532,DB!A:I,9,0),"")</f>
        <v/>
      </c>
    </row>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42" ht="15"/>
    <row r="643" ht="15"/>
    <row r="645" ht="15"/>
    <row r="646" ht="15"/>
    <row r="647" ht="15"/>
    <row r="648" ht="15"/>
    <row r="650" ht="15"/>
    <row r="651" ht="15"/>
    <row r="658" ht="15"/>
    <row r="659" ht="15"/>
    <row r="660" ht="15"/>
    <row r="661" ht="15"/>
    <row r="662" ht="15"/>
    <row r="663" ht="15"/>
    <row r="666" ht="15"/>
    <row r="667" ht="15"/>
    <row r="668" ht="15"/>
    <row r="669" ht="15"/>
    <row r="670" ht="15"/>
    <row r="671" ht="15"/>
    <row r="672" ht="15"/>
    <row r="673" ht="15"/>
    <row r="674" ht="15"/>
    <row r="675" ht="15"/>
    <row r="676" ht="15"/>
    <row r="677"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3" ht="15"/>
    <row r="734" ht="15"/>
    <row r="771" ht="15"/>
    <row r="772" ht="15"/>
    <row r="773" ht="15"/>
    <row r="774" ht="15"/>
    <row r="775" ht="15"/>
    <row r="776" ht="15"/>
    <row r="777" ht="15"/>
    <row r="778" ht="15"/>
    <row r="779" ht="15"/>
    <row r="780"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3" ht="15"/>
    <row r="865" ht="15"/>
    <row r="866"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1070" ht="15"/>
    <row r="1071" ht="15"/>
    <row r="1072" ht="15"/>
    <row r="1073" ht="15"/>
    <row r="1074" ht="15"/>
    <row r="1075"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5" ht="15"/>
    <row r="1146" ht="15"/>
    <row r="1148" ht="15"/>
    <row r="1149" ht="15"/>
    <row r="1150" ht="15"/>
    <row r="1151" ht="15"/>
    <row r="1152" ht="15"/>
    <row r="1153" ht="15"/>
    <row r="1154"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7" ht="15"/>
    <row r="1228"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6" ht="15"/>
    <row r="1277" ht="15"/>
    <row r="1278" ht="15"/>
    <row r="1279" ht="15"/>
    <row r="1280" ht="15"/>
    <row r="1281" ht="15"/>
    <row r="1282" ht="15"/>
    <row r="1283" ht="15"/>
    <row r="1284" ht="15"/>
    <row r="1285" ht="15"/>
    <row r="1293" ht="15"/>
    <row r="1294" ht="15"/>
    <row r="1297" ht="15"/>
    <row r="1298" ht="15"/>
    <row r="1299" ht="15"/>
    <row r="1300" ht="15"/>
    <row r="1301" ht="15"/>
    <row r="1302" ht="15"/>
    <row r="1303" ht="15"/>
    <row r="1304" ht="15"/>
    <row r="1307" ht="15"/>
    <row r="1308" ht="15"/>
    <row r="1309" ht="15"/>
    <row r="1310" ht="15"/>
    <row r="1311" ht="15"/>
    <row r="1312" ht="15"/>
    <row r="1313" ht="15"/>
    <row r="1314" ht="15"/>
    <row r="1315" ht="15"/>
    <row r="1316" ht="15"/>
    <row r="1317" ht="15"/>
    <row r="1318" ht="15"/>
    <row r="1320" ht="15"/>
    <row r="1321" ht="15"/>
    <row r="1322" ht="15"/>
    <row r="1325" ht="15"/>
    <row r="1327" ht="15"/>
    <row r="1329" ht="15"/>
    <row r="1332" ht="15"/>
    <row r="1333" ht="15"/>
    <row r="1334" ht="15"/>
    <row r="1336" ht="15"/>
    <row r="1338" ht="15"/>
  </sheetData>
  <dataValidations count="2">
    <dataValidation allowBlank="1" showInputMessage="1" showErrorMessage="1" sqref="E1" xr:uid="{920C6338-E771-4DAE-8C89-92A9093EA4DE}"/>
    <dataValidation type="list" allowBlank="1" showInputMessage="1" showErrorMessage="1" sqref="E2:E5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5</v>
      </c>
      <c r="D2" s="105" t="s">
        <v>35642</v>
      </c>
      <c r="E2" s="108" t="s">
        <v>38964</v>
      </c>
      <c r="F2" s="109">
        <v>45950.657858796294</v>
      </c>
      <c r="G2" s="78">
        <f ca="1">IFERROR(NOW()-F2,"-")</f>
        <v>9.7905671296757646E-2</v>
      </c>
      <c r="H2" s="109">
        <v>45950.649814814817</v>
      </c>
      <c r="I2" s="105" t="str">
        <f>IFERROR(VLOOKUP(D2,DB!A:F,6,0),"")</f>
        <v>Generator-SG</v>
      </c>
      <c r="J2" s="104" t="str">
        <f>IFERROR(VLOOKUP(D2,DB!A:G,7,0),"")</f>
        <v xml:space="preserve">Weak </v>
      </c>
      <c r="K2" s="110" t="s">
        <v>39069</v>
      </c>
      <c r="L2" s="111" t="str">
        <f>IFERROR(VLOOKUP(D2,DB!A:I,9,0),"")</f>
        <v>Latis</v>
      </c>
    </row>
    <row r="3" spans="1:16383" ht="31.5" customHeight="1">
      <c r="A3" s="106"/>
      <c r="B3" s="105" t="str">
        <f>IFERROR(VLOOKUP(D3,DB!A:K,11,0),"")</f>
        <v/>
      </c>
      <c r="C3" s="107"/>
      <c r="D3" s="105"/>
      <c r="E3" s="108"/>
      <c r="F3" s="109"/>
      <c r="G3" s="78">
        <f ca="1">IFERROR(NOW()-F3,"-")</f>
        <v>45950.755764467591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45950.755764467591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45950.755764467591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64"/>
      <c r="E6" s="108"/>
      <c r="F6" s="109"/>
      <c r="G6" s="78">
        <f ca="1">IFERROR(NOW()-F6,"-")</f>
        <v>45950.755764467591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3"/>
      <c r="E7" s="108"/>
      <c r="F7" s="109"/>
      <c r="G7" s="78">
        <f ca="1">IFERROR(NOW()-F7,"-")</f>
        <v>45950.755764467591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45950.755764467591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45950.755764467591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45950.755764467591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45950.755764467591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45950.755764467591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45950.755764467591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45950.755764467591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45950.755764467591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45950.755764467591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45950.755764467591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45950.755764467591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45950.755764467591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45950.755764467591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45950.755764467591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45950.755764467591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45950.755764467591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45950.755764467591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45950.755764467591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45950.755764467591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45950.755764467591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45950.755764467591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45950.755764467591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45950.755764467591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45950.755764467591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45950.755764467591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45950.755764467591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45950.755764467591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45950.755764467591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45950.755764467591</v>
      </c>
      <c r="H36" s="109"/>
      <c r="I36" s="105" t="str">
        <f>IFERROR(VLOOKUP(D36,DB!A:F,6,0),"")</f>
        <v/>
      </c>
      <c r="J36" s="104" t="str">
        <f>IFERROR(VLOOKUP(D36,DB!A:G,7,0),"")</f>
        <v/>
      </c>
      <c r="K36" s="110"/>
      <c r="L36" s="111"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2025-10-20T15:08:54Z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