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39" documentId="13_ncr:1_{F6CB121F-512D-4AA6-A0C1-0FB36C537598}" xr6:coauthVersionLast="47" xr6:coauthVersionMax="47" xr10:uidLastSave="{48089186-EAC5-4C27-ABCB-782E56E3D3D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6" i="6"/>
  <c r="G5"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<sst xmlns="http://schemas.openxmlformats.org/spreadsheetml/2006/main" count="178585" uniqueCount="39076">
  <si>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</si>
  <si>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</si>
  <si>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</si>
  <si>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</si>
  <si>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</si>
  <si>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</si>
  <si>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</si>
  <si>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</si>
  <si>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</si>
  <si>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</si>
  <si>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</si>
  <si>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</si>
  <si>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</si>
  <si>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</si>
  <si>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</si>
  <si>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</si>
  <si>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</si>
  <si>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</si>
  <si>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</si>
  <si>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</si>
  <si>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</si>
  <si>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</si>
  <si>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</si>
  <si>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</si>
  <si>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</si>
  <si>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</si>
  <si>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</si>
  <si>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</si>
  <si>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</si>
  <si>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</si>
  <si>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</si>
  <si>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</si>
  <si>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</si>
  <si>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</si>
  <si>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</si>
  <si>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</si>
  <si>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</si>
  <si>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</si>
  <si>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</si>
  <si>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</si>
  <si>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</si>
  <si>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</si>
  <si>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</si>
  <si>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</si>
  <si>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</si>
  <si>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</si>
  <si>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</si>
  <si>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</si>
  <si>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</si>
  <si>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</si>
  <si>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</si>
  <si>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</si>
  <si>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</si>
  <si>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</si>
  <si>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</si>
  <si>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</si>
  <si>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</si>
  <si>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</si>
  <si>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</si>
  <si>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</si>
  <si>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</si>
  <si>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</si>
  <si>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</si>
  <si>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</si>
  <si>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</si>
  <si>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</si>
  <si>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</si>
  <si>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</si>
  <si>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</si>
  <si>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</si>
  <si>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</si>
  <si>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</si>
  <si>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</si>
  <si>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</si>
  <si>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</si>
  <si>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</si>
  <si>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</si>
  <si>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</si>
  <si>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</si>
  <si>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</si>
  <si>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</si>
  <si>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</si>
  <si>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</si>
  <si>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</si>
  <si>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</si>
  <si>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</si>
  <si>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</si>
  <si>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</si>
  <si>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</si>
  <si>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</si>
  <si>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</si>
  <si>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</si>
  <si>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</si>
  <si>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</si>
  <si>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</si>
  <si>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</si>
  <si>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</si>
  <si>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</si>
  <si>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</si>
  <si>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</si>
  <si>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</si>
  <si>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</si>
  <si>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</si>
  <si>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</si>
  <si>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</si>
  <si>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</si>
  <si>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</si>
  <si>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</si>
  <si>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</si>
  <si>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</si>
  <si>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</si>
  <si>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</si>
  <si>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</si>
  <si>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</si>
  <si>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</si>
  <si>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</si>
  <si>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</si>
  <si>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</si>
  <si>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</si>
  <si>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</si>
  <si>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</si>
  <si>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</si>
  <si>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</si>
  <si>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</si>
  <si>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</si>
  <si>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</si>
  <si>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</si>
  <si>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</si>
  <si>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</si>
  <si>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</si>
  <si>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</si>
  <si>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</si>
  <si>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</si>
  <si>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</si>
  <si>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</si>
  <si>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</si>
  <si>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</si>
  <si>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</si>
  <si>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</si>
  <si>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</si>
  <si>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</si>
  <si>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</si>
  <si>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</si>
  <si>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</si>
  <si>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</si>
  <si>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</si>
  <si>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</si>
  <si>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</si>
  <si>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</si>
  <si>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</si>
  <si>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</si>
  <si>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</si>
  <si>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</si>
  <si>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</si>
  <si>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</si>
  <si>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</si>
  <si>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</si>
  <si>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</si>
  <si>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</si>
  <si>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</si>
  <si>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</si>
  <si>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</si>
  <si>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</si>
  <si>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</si>
  <si>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</si>
  <si>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</si>
  <si>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</si>
  <si>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</si>
  <si>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</si>
  <si>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</si>
  <si>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</si>
  <si>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</si>
  <si>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</si>
  <si>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</si>
  <si>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</si>
  <si>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</si>
  <si>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</si>
  <si>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</si>
  <si>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</si>
  <si>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</si>
  <si>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</si>
  <si>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</si>
  <si>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</si>
  <si>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</si>
  <si>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</si>
  <si>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</si>
  <si>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</si>
  <si>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</si>
  <si>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</si>
  <si>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</si>
  <si>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</si>
  <si>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</si>
  <si>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</si>
  <si>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</si>
  <si>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</si>
  <si>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</si>
  <si>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</si>
  <si>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</si>
  <si>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</si>
  <si>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</si>
  <si>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</si>
  <si>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</si>
  <si>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</si>
  <si>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</si>
  <si>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</si>
  <si>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</si>
  <si>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</si>
  <si>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</si>
  <si>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</si>
  <si>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</si>
  <si>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</si>
  <si>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</si>
  <si>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</si>
  <si>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</si>
  <si>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</si>
  <si>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</si>
  <si>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</si>
  <si>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</si>
  <si>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</si>
  <si>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</si>
  <si>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</si>
  <si>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</si>
  <si>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</si>
  <si>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</si>
  <si>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</si>
  <si>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</si>
  <si>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</si>
  <si>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</si>
  <si>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</si>
  <si>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</si>
  <si>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</si>
  <si>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</si>
  <si>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</si>
  <si>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</si>
  <si>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</si>
  <si>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</si>
  <si>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</si>
  <si>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</si>
  <si>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</si>
  <si>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</si>
  <si>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</si>
  <si>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</si>
  <si>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</si>
  <si>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</si>
  <si>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</si>
  <si>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</si>
  <si>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</si>
  <si>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</si>
  <si>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</si>
  <si>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</si>
  <si>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</si>
  <si>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</si>
  <si>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</si>
  <si>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</si>
  <si>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</si>
  <si>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</si>
  <si>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</si>
  <si>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</si>
  <si>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</si>
  <si>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</si>
  <si>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</si>
  <si>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</si>
  <si>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</si>
  <si>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</si>
  <si>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</si>
  <si>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</si>
  <si>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</si>
  <si>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</si>
  <si>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</si>
  <si>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</si>
  <si>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</si>
  <si>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</si>
  <si>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</si>
  <si>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</si>
  <si>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</si>
  <si>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</si>
  <si>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</si>
  <si>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</si>
  <si>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</si>
  <si>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</si>
  <si>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</si>
  <si>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</si>
  <si>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</si>
  <si>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</si>
  <si>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</si>
  <si>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</si>
  <si>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</si>
  <si>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</si>
  <si>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</si>
  <si>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</si>
  <si>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</si>
  <si>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</si>
  <si>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</si>
  <si>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</si>
  <si>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</si>
  <si>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</si>
  <si>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</si>
  <si>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</si>
  <si>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</si>
  <si>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</si>
  <si>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</si>
  <si>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</si>
  <si>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</si>
  <si>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</si>
  <si>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</si>
  <si>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</si>
  <si>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</si>
  <si>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</si>
  <si>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</si>
  <si>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</si>
  <si>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</si>
  <si>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</si>
  <si>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</si>
  <si>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</si>
  <si>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</si>
  <si>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</si>
  <si>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</si>
  <si>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</si>
  <si>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</si>
  <si>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</si>
  <si>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</si>
  <si>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</si>
  <si>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</si>
  <si>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</si>
  <si>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</si>
  <si>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</si>
  <si>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</si>
  <si>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</si>
  <si>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</si>
  <si>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</si>
  <si>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</si>
  <si>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</si>
  <si>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</si>
  <si>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</si>
  <si>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</si>
  <si>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</si>
  <si>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</si>
  <si>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</si>
  <si>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</si>
  <si>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</si>
  <si>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</si>
  <si>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</si>
  <si>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</si>
  <si>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</si>
  <si>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</si>
  <si>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</si>
  <si>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</si>
  <si>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</si>
  <si>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</si>
  <si>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</si>
  <si>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</si>
  <si>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</si>
  <si>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</si>
  <si>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</si>
  <si>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</si>
  <si>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</si>
  <si>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</si>
  <si>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</si>
  <si>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</si>
  <si>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</si>
  <si>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</si>
  <si>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</si>
  <si>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</si>
  <si>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</si>
  <si>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</si>
  <si>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</si>
  <si>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</si>
  <si>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</si>
  <si>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</si>
  <si>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</si>
  <si>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</si>
  <si>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</si>
  <si>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</si>
  <si>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</si>
  <si>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</si>
  <si>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</si>
  <si>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</si>
  <si>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</si>
  <si>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</si>
  <si>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</si>
  <si>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</si>
  <si>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</si>
  <si>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</si>
  <si>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</si>
  <si>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</si>
  <si>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</si>
  <si>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</si>
  <si>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</si>
  <si>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</si>
  <si>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</si>
  <si>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</si>
  <si>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</si>
  <si>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</si>
  <si>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</si>
  <si>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</si>
  <si>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</si>
  <si>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</si>
  <si>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</si>
  <si>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</si>
  <si>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</si>
  <si>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</si>
  <si>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</si>
  <si>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</si>
  <si>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</si>
  <si>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</si>
  <si>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</si>
  <si>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</si>
  <si>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</si>
  <si>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</si>
  <si>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</si>
  <si>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</si>
  <si>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</si>
  <si>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</si>
  <si>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</si>
  <si>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</si>
  <si>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</si>
  <si>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</si>
  <si>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</si>
  <si>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</si>
  <si>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</si>
  <si>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</si>
  <si>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</si>
  <si>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</si>
  <si>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</si>
  <si>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</si>
  <si>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</si>
  <si>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</si>
  <si>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</si>
  <si>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</si>
  <si>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</si>
  <si>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</si>
  <si>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</si>
  <si>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</si>
  <si>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</si>
  <si>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</si>
  <si>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</si>
  <si>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</si>
  <si>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</si>
  <si>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</si>
  <si>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</si>
  <si>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</si>
  <si>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</si>
  <si>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</si>
  <si>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</si>
  <si>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</si>
  <si>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</si>
  <si>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</si>
  <si>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</si>
  <si>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</si>
  <si>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</si>
  <si>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</si>
  <si>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</si>
  <si>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</si>
  <si>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</si>
  <si>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</si>
  <si>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</si>
  <si>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</si>
  <si>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</si>
  <si>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</si>
  <si>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</si>
  <si>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</si>
  <si>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</si>
  <si>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</si>
  <si>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</si>
  <si>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</si>
  <si>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</si>
  <si>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</si>
  <si>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</si>
  <si>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</si>
  <si>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</si>
  <si>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</si>
  <si>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</si>
  <si>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</si>
  <si>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</si>
  <si>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</si>
  <si>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</si>
  <si>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</si>
  <si>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</si>
  <si>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</si>
  <si>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</si>
  <si>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</si>
  <si>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</si>
  <si>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</si>
  <si>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</si>
  <si>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</si>
  <si>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</si>
  <si>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</si>
  <si>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</si>
  <si>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</si>
  <si>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</si>
  <si>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</si>
  <si>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</si>
  <si>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</si>
  <si>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</si>
  <si>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</si>
  <si>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</si>
  <si>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</si>
  <si>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</si>
  <si>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</si>
  <si>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</si>
  <si>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</si>
  <si>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</si>
  <si>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</si>
  <si>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</si>
  <si>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</si>
  <si>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</si>
  <si>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</si>
  <si>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</si>
  <si>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</si>
  <si>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</si>
  <si>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</si>
  <si>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</si>
  <si>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</si>
  <si>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</si>
  <si>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</si>
  <si>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</si>
  <si>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</si>
  <si>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</si>
  <si>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</si>
  <si>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</si>
  <si>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</si>
  <si>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</si>
  <si>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</si>
  <si>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</si>
  <si>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</si>
  <si>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</si>
  <si>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</si>
  <si>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</si>
  <si>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</si>
  <si>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</si>
  <si>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</si>
  <si>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</si>
  <si>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</si>
  <si>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</si>
  <si>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</si>
  <si>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</si>
  <si>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</si>
  <si>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</si>
  <si>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</si>
  <si>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</si>
  <si>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</si>
  <si>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</si>
  <si>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</si>
  <si>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</si>
  <si>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</si>
  <si>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</si>
  <si>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</si>
  <si>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</si>
  <si>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</si>
  <si>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</si>
  <si>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</si>
  <si>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</si>
  <si>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</si>
  <si>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</si>
  <si>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</si>
  <si>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</si>
  <si>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</si>
  <si>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</si>
  <si>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</si>
  <si>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</si>
  <si>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</si>
  <si>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</si>
  <si>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</si>
  <si>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</si>
  <si>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</si>
  <si>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</si>
  <si>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</si>
  <si>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</si>
  <si>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</si>
  <si>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</si>
  <si>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</si>
  <si>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</si>
  <si>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</si>
  <si>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</si>
  <si>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</si>
  <si>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</si>
  <si>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</si>
  <si>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</si>
  <si>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</si>
  <si>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</si>
  <si>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</si>
  <si>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</si>
  <si>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</si>
  <si>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</si>
  <si>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</si>
  <si>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</si>
  <si>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</si>
  <si>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</si>
  <si>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</si>
  <si>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</si>
  <si>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</si>
  <si>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</si>
  <si>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</si>
  <si>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</si>
  <si>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</si>
  <si>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</si>
  <si>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</si>
  <si>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</si>
  <si>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</si>
  <si>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</si>
  <si>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</si>
  <si>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</si>
  <si>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</si>
  <si>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</si>
  <si>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</si>
  <si>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</si>
  <si>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</si>
  <si>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</si>
  <si>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</si>
  <si>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</si>
  <si>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</si>
  <si>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</si>
  <si>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</si>
  <si>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</si>
  <si>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</si>
  <si>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</si>
  <si>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</si>
  <si>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</si>
  <si>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</si>
  <si>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</si>
  <si>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</si>
  <si>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</si>
  <si>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</si>
  <si>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</si>
  <si>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</si>
  <si>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</si>
  <si>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</si>
  <si>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</si>
  <si>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</si>
  <si>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</si>
  <si>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</si>
  <si>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</si>
  <si>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</si>
  <si>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</si>
  <si>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</si>
  <si>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</si>
  <si>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</si>
  <si>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</si>
  <si>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</si>
  <si>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</si>
  <si>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</si>
  <si>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</si>
  <si>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</si>
  <si>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</si>
  <si>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</si>
  <si>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</si>
  <si>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</si>
  <si>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</si>
  <si>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</si>
  <si>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</si>
  <si>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</si>
  <si>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</si>
  <si>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</si>
  <si>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</si>
  <si>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</si>
  <si>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</si>
  <si>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</si>
  <si>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</si>
  <si>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</si>
  <si>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</si>
  <si>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</si>
  <si>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</si>
  <si>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</si>
  <si>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</si>
  <si>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</si>
  <si>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</si>
  <si>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</si>
  <si>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</si>
  <si>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</si>
  <si>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</si>
  <si>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</si>
  <si>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</si>
  <si>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</si>
  <si>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</si>
  <si>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</si>
  <si>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</si>
  <si>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</si>
  <si>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</si>
  <si>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</si>
  <si>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</si>
  <si>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</si>
  <si>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</si>
  <si>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</si>
  <si>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</si>
  <si>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</si>
  <si>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</si>
  <si>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</si>
  <si>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</si>
  <si>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</si>
  <si>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</si>
  <si>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</si>
  <si>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</si>
  <si>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</si>
  <si>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</si>
  <si>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</si>
  <si>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</si>
  <si>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</si>
  <si>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</si>
  <si>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</si>
  <si>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</si>
  <si>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</si>
  <si>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</si>
  <si>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</si>
  <si>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</si>
  <si>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</si>
  <si>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</si>
  <si>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</si>
  <si>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</si>
  <si>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</si>
  <si>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</si>
  <si>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</si>
  <si>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</si>
  <si>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</si>
  <si>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</si>
  <si>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</si>
  <si>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</si>
  <si>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</si>
  <si>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</si>
  <si>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</si>
  <si>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</si>
  <si>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</si>
  <si>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</si>
  <si>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</si>
  <si>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</si>
  <si>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</si>
  <si>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</si>
  <si>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</si>
  <si>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</si>
  <si>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</si>
  <si>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</si>
  <si>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</si>
  <si>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</si>
  <si>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</si>
  <si>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</si>
  <si>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</si>
  <si>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</si>
  <si>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</si>
  <si>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</si>
  <si>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</si>
  <si>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</si>
  <si>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</si>
  <si>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</si>
  <si>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</si>
  <si>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</si>
  <si>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</si>
  <si>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</si>
  <si>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</si>
  <si>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</si>
  <si>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</si>
  <si>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</si>
  <si>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</si>
  <si>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</si>
  <si>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</si>
  <si>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</si>
  <si>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</si>
  <si>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</si>
  <si>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</si>
  <si>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</si>
  <si>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</si>
  <si>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</si>
  <si>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</si>
  <si>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</si>
  <si>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</si>
  <si>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</si>
  <si>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</si>
  <si>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</si>
  <si>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</si>
  <si>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</si>
  <si>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</si>
  <si>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</si>
  <si>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</si>
  <si>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</si>
  <si>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</si>
  <si>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</si>
  <si>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</si>
  <si>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</si>
  <si>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</si>
  <si>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</si>
  <si>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</si>
  <si>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</si>
  <si>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</si>
  <si>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</si>
  <si>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</si>
  <si>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</si>
  <si>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</si>
  <si>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</si>
  <si>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</si>
  <si>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</si>
  <si>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</si>
  <si>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</si>
  <si>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</si>
  <si>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</si>
  <si>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</si>
  <si>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</si>
  <si>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</si>
  <si>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</si>
  <si>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</si>
  <si>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</si>
  <si>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</si>
  <si>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</si>
  <si>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</si>
  <si>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</si>
  <si>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</si>
  <si>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</si>
  <si>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</si>
  <si>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</si>
  <si>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</si>
  <si>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</si>
  <si>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</si>
  <si>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</si>
  <si>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</si>
  <si>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</si>
  <si>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</si>
  <si>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</si>
  <si>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</si>
  <si>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</si>
  <si>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</si>
  <si>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</si>
  <si>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</si>
  <si>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</si>
  <si>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</si>
  <si>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</si>
  <si>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</si>
  <si>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</si>
  <si>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</si>
  <si>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</si>
  <si>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</si>
  <si>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</si>
  <si>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</si>
  <si>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</si>
  <si>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</si>
  <si>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</si>
  <si>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</si>
  <si>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</si>
  <si>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</si>
  <si>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</si>
  <si>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</si>
  <si>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</si>
  <si>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</si>
  <si>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</si>
  <si>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</si>
  <si>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</si>
  <si>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</si>
  <si>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</si>
  <si>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</si>
  <si>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</si>
  <si>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</si>
  <si>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</si>
  <si>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</si>
  <si>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</si>
  <si>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</si>
  <si>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</si>
  <si>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</si>
  <si>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</si>
  <si>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</si>
  <si>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</si>
  <si>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</si>
  <si>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</si>
  <si>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</si>
  <si>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</si>
  <si>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</si>
  <si>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</si>
  <si>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</si>
  <si>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</si>
  <si>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</si>
  <si>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</si>
  <si>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</si>
  <si>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</si>
  <si>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</si>
  <si>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</si>
  <si>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</si>
  <si>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</si>
  <si>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</si>
  <si>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</si>
  <si>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</si>
  <si>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</si>
  <si>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</si>
  <si>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</si>
  <si>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</si>
  <si>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</si>
  <si>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</si>
  <si>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</si>
  <si>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</si>
  <si>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</si>
  <si>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</si>
  <si>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</si>
  <si>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</si>
  <si>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</si>
  <si>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</si>
  <si>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</si>
  <si>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</si>
  <si>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</si>
  <si>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</si>
  <si>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</si>
  <si>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</si>
  <si>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</si>
  <si>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</si>
  <si>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</si>
  <si>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</si>
  <si>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</si>
  <si>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</si>
  <si>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</si>
  <si>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</si>
  <si>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</si>
  <si>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</si>
  <si>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</si>
  <si>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</si>
  <si>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</si>
  <si>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</si>
  <si>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</si>
  <si>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</si>
  <si>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</si>
  <si>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</si>
  <si>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</si>
  <si>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</si>
  <si>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</si>
  <si>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</si>
  <si>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</si>
  <si>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</si>
  <si>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</si>
  <si>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</si>
  <si>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</si>
  <si>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</si>
  <si>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</si>
  <si>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</si>
  <si>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</si>
  <si>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</si>
  <si>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</si>
  <si>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</si>
  <si>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</si>
  <si>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</si>
  <si>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</si>
  <si>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</si>
  <si>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</si>
  <si>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</si>
  <si>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</si>
  <si>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</si>
  <si>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</si>
  <si>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</si>
  <si>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</si>
  <si>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</si>
  <si>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</si>
  <si>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</si>
  <si>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</si>
  <si>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</si>
  <si>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</si>
  <si>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</si>
  <si>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</si>
  <si>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</si>
  <si>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</si>
  <si>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</si>
  <si>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</si>
  <si>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</si>
  <si>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</si>
  <si>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</si>
  <si>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</si>
  <si>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</si>
  <si>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</si>
  <si>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</si>
  <si>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</si>
  <si>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</si>
  <si>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</si>
  <si>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</si>
  <si>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</si>
  <si>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</si>
  <si>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</si>
  <si>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</si>
  <si>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</si>
  <si>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</si>
  <si>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</si>
  <si>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</si>
  <si>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</si>
  <si>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</si>
  <si>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</si>
  <si>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</si>
  <si>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</si>
  <si>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</si>
  <si>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</si>
  <si>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</si>
  <si>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</si>
  <si>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</si>
  <si>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</si>
  <si>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</si>
  <si>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</si>
  <si>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</si>
  <si>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</si>
  <si>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</si>
  <si>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</si>
  <si>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</si>
  <si>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</si>
  <si>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</si>
  <si>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</si>
  <si>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</si>
  <si>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</si>
  <si>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</si>
  <si>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</si>
  <si>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</si>
  <si>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</si>
  <si>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</si>
  <si>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</si>
  <si>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</si>
  <si>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</si>
  <si>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</si>
  <si>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</si>
  <si>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</si>
  <si>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</si>
  <si>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</si>
  <si>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</si>
  <si>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</si>
  <si>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</si>
  <si>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</si>
  <si>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</si>
  <si>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</si>
  <si>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</si>
  <si>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</si>
  <si>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</si>
  <si>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</si>
  <si>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</si>
  <si>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</si>
  <si>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</si>
  <si>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</si>
  <si>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</si>
  <si>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</si>
  <si>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</si>
  <si>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</si>
  <si>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</si>
  <si>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</si>
  <si>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</si>
  <si>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</si>
  <si>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</si>
  <si>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</si>
  <si>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</si>
  <si>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</si>
  <si>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</si>
  <si>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</si>
  <si>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</si>
  <si>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</si>
  <si>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</si>
  <si>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</si>
  <si>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</si>
  <si>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</si>
  <si>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</si>
  <si>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</si>
  <si>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</si>
  <si>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</si>
  <si>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</si>
  <si>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</si>
  <si>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</si>
  <si>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</si>
  <si>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</si>
  <si>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</si>
  <si>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</si>
  <si>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</si>
  <si>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</si>
  <si>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</si>
  <si>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</si>
  <si>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</si>
  <si>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</si>
  <si>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</si>
  <si>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</si>
  <si>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</si>
  <si>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</si>
  <si>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</si>
  <si>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</si>
  <si>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</si>
  <si>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</si>
  <si>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</si>
  <si>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</si>
  <si>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</si>
  <si>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</si>
  <si>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</si>
  <si>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</si>
  <si>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</si>
  <si>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</si>
  <si>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</si>
  <si>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</si>
  <si>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</si>
  <si>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</si>
  <si>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</si>
  <si>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</si>
  <si>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</si>
  <si>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</si>
  <si>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</si>
  <si>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</si>
  <si>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</si>
  <si>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</si>
  <si>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</si>
  <si>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</si>
  <si>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</si>
  <si>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</si>
  <si>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</si>
  <si>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</si>
  <si>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</si>
  <si>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</si>
  <si>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</si>
  <si>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</si>
  <si>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</si>
  <si>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</si>
  <si>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</si>
  <si>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</si>
  <si>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</si>
  <si>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</si>
  <si>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</si>
  <si>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</si>
  <si>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</si>
  <si>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</si>
  <si>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</si>
  <si>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</si>
  <si>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</si>
  <si>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</si>
  <si>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</si>
  <si>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</si>
  <si>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</si>
  <si>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</si>
  <si>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</si>
  <si>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</si>
  <si>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</si>
  <si>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</si>
  <si>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</si>
  <si>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</si>
  <si>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</si>
  <si>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</si>
  <si>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</si>
  <si>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</si>
  <si>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</si>
  <si>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</si>
  <si>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</si>
  <si>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</si>
  <si>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</si>
  <si>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</si>
  <si>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</si>
  <si>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</si>
  <si>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</si>
  <si>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</si>
  <si>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</si>
  <si>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</si>
  <si>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</si>
  <si>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</si>
  <si>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</si>
  <si>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</si>
  <si>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</si>
  <si>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</si>
  <si>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</si>
  <si>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</si>
  <si>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</si>
  <si>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</si>
  <si>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</si>
  <si>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</si>
  <si>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</si>
  <si>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</si>
  <si>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</si>
  <si>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</si>
  <si>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</si>
  <si>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</si>
  <si>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</si>
  <si>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</si>
  <si>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</si>
  <si>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</si>
  <si>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</si>
  <si>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</si>
  <si>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</si>
  <si>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</si>
  <si>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</si>
  <si>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</si>
  <si>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</si>
  <si>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</si>
  <si>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</si>
  <si>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</si>
  <si>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</si>
  <si>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</si>
  <si>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</si>
  <si>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</si>
  <si>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</si>
  <si>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</si>
  <si>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</si>
  <si>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</si>
  <si>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</si>
  <si>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</si>
  <si>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</si>
  <si>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</si>
  <si>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</si>
  <si>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</si>
  <si>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</si>
  <si>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</si>
  <si>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</si>
  <si>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</si>
  <si>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</si>
  <si>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</si>
  <si>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</si>
  <si>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</si>
  <si>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</si>
  <si>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</si>
  <si>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</si>
  <si>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</si>
  <si>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</si>
  <si>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</si>
  <si>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</si>
  <si>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</si>
  <si>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</si>
  <si>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</si>
  <si>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</si>
  <si>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</si>
  <si>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</si>
  <si>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</si>
  <si>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</si>
  <si>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</si>
  <si>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</si>
  <si>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</si>
  <si>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</si>
  <si>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</si>
  <si>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</si>
  <si>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</si>
  <si>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</si>
  <si>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</si>
  <si>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</si>
  <si>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</si>
  <si>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</si>
  <si>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</si>
  <si>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</si>
  <si>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</si>
  <si>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</si>
  <si>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</si>
  <si>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</si>
  <si>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</si>
  <si>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</si>
  <si>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</si>
  <si>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</si>
  <si>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</si>
  <si>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</si>
  <si>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</si>
  <si>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</si>
  <si>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</si>
  <si>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</si>
  <si>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</si>
  <si>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</si>
  <si>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</si>
  <si>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</si>
  <si>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</si>
  <si>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</si>
  <si>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</si>
  <si>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</si>
  <si>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</si>
  <si>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</si>
  <si>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</si>
  <si>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</si>
  <si>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</si>
  <si>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</si>
  <si>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</si>
  <si>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</si>
  <si>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</si>
  <si>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</si>
  <si>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</si>
  <si>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</si>
  <si>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</si>
  <si>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</si>
  <si>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</si>
  <si>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</si>
  <si>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</si>
  <si>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</si>
  <si>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</si>
  <si>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</si>
  <si>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</si>
  <si>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</si>
  <si>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</si>
  <si>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</si>
  <si>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</si>
  <si>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</si>
  <si>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</si>
  <si>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</si>
  <si>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</si>
  <si>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</si>
  <si>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</si>
  <si>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</si>
  <si>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</si>
  <si>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</si>
  <si>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</si>
  <si>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</si>
  <si>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</si>
  <si>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</si>
  <si>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</si>
  <si>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</si>
  <si>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</si>
  <si>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</si>
  <si>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</si>
  <si>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</si>
  <si>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</si>
  <si>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</si>
  <si>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</si>
  <si>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</si>
  <si>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</si>
  <si>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</si>
  <si>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</si>
  <si>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</si>
  <si>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</si>
  <si>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</si>
  <si>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</si>
  <si>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</si>
  <si>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</si>
  <si>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</si>
  <si>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</si>
  <si>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</si>
  <si>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</si>
  <si>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</si>
  <si>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</si>
  <si>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</si>
  <si>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</si>
  <si>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</si>
  <si>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</si>
  <si>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</si>
  <si>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</si>
  <si>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</si>
  <si>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</si>
  <si>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</si>
  <si>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</si>
  <si>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</si>
  <si>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</si>
  <si>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</si>
  <si>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</si>
  <si>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</si>
  <si>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</si>
  <si>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</si>
  <si>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</si>
  <si>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</si>
  <si>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</si>
  <si>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</si>
  <si>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</si>
  <si>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</si>
  <si>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</si>
  <si>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</si>
  <si>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</si>
  <si>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</si>
  <si>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</si>
  <si>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</si>
  <si>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</si>
  <si>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</si>
  <si>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</si>
  <si>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</si>
  <si>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</si>
  <si>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</si>
  <si>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</si>
  <si>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</si>
  <si>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</si>
  <si>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</si>
  <si>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</si>
  <si>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</si>
  <si>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</si>
  <si>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</si>
  <si>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</si>
  <si>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</si>
  <si>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</si>
  <si>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</si>
  <si>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</si>
  <si>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</si>
  <si>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</si>
  <si>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</si>
  <si>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</si>
  <si>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</si>
  <si>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</si>
  <si>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</si>
  <si>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</si>
  <si>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</si>
  <si>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</si>
  <si>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</si>
  <si>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</si>
  <si>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</si>
  <si>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</si>
  <si>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</si>
  <si>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</si>
  <si>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</si>
  <si>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</si>
  <si>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</si>
  <si>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</si>
  <si>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</si>
  <si>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</si>
  <si>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</si>
  <si>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</si>
  <si>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</si>
  <si>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</si>
  <si>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</si>
  <si>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</si>
  <si>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</si>
  <si>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</si>
  <si>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</si>
  <si>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</si>
  <si>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</si>
  <si>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</si>
  <si>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</si>
  <si>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</si>
  <si>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</si>
  <si>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</si>
  <si>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</si>
  <si>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</si>
  <si>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</si>
  <si>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</si>
  <si>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</si>
  <si>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</si>
  <si>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</si>
  <si>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</si>
  <si>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</si>
  <si>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</si>
  <si>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</si>
  <si>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</si>
  <si>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</si>
  <si>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</si>
  <si>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</si>
  <si>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</si>
  <si>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</si>
  <si>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</si>
  <si>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</si>
  <si>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</si>
  <si>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</si>
  <si>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</si>
  <si>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</si>
  <si>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</si>
  <si>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</si>
  <si>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</si>
  <si>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</si>
  <si>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</si>
  <si>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</si>
  <si>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</si>
  <si>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</si>
  <si>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</si>
  <si>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</si>
  <si>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</si>
  <si>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</si>
  <si>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</si>
  <si>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</si>
  <si>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</si>
  <si>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</si>
  <si>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</si>
  <si>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</si>
  <si>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</si>
  <si>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</si>
  <si>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</si>
  <si>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</si>
  <si>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</si>
  <si>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</si>
  <si>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</si>
  <si>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</si>
  <si>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</si>
  <si>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</si>
  <si>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</si>
  <si>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</si>
  <si>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</si>
  <si>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</si>
  <si>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</si>
  <si>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</si>
  <si>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</si>
  <si>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</si>
  <si>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</si>
  <si>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</si>
  <si>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</si>
  <si>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</si>
  <si>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</si>
  <si>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</si>
  <si>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</si>
  <si>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</si>
  <si>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</si>
  <si>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</si>
  <si>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</si>
  <si>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</si>
  <si>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</si>
  <si>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</si>
  <si>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</si>
  <si>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</si>
  <si>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</si>
  <si>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</si>
  <si>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</si>
  <si>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</si>
  <si>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</si>
  <si>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</si>
  <si>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</si>
  <si>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</si>
  <si>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</si>
  <si>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</si>
  <si>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</si>
  <si>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</si>
  <si>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</si>
  <si>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</si>
  <si>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</si>
  <si>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</si>
  <si>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</si>
  <si>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</si>
  <si>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</si>
  <si>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</si>
  <si>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</si>
  <si>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</si>
  <si>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</si>
  <si>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</si>
  <si>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</si>
  <si>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</si>
  <si>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</si>
  <si>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</si>
  <si>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</si>
  <si>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</si>
  <si>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</si>
  <si>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</si>
  <si>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</si>
  <si>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</si>
  <si>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</si>
  <si>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</si>
  <si>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</si>
  <si>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</si>
  <si>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</si>
  <si>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</si>
  <si>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</si>
  <si>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</si>
  <si>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</si>
  <si>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</si>
  <si>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</si>
  <si>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</si>
  <si>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</si>
  <si>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</si>
  <si>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</si>
  <si>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</si>
  <si>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</si>
  <si>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</si>
  <si>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</si>
  <si>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</si>
  <si>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</si>
  <si>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</si>
  <si>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</si>
  <si>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</si>
  <si>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</si>
  <si>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</si>
  <si>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</si>
  <si>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</si>
  <si>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</si>
  <si>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</si>
  <si>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</si>
  <si>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</si>
  <si>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</si>
  <si>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</si>
  <si>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</si>
  <si>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</si>
  <si>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</si>
  <si>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</si>
  <si>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</si>
  <si>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</si>
  <si>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</si>
  <si>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</si>
  <si>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</si>
  <si>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</si>
  <si>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</si>
  <si>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</si>
  <si>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</si>
  <si>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</si>
  <si>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</si>
  <si>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</si>
  <si>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</si>
  <si>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</si>
  <si>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</si>
  <si>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</si>
  <si>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</si>
  <si>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</si>
  <si>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</si>
  <si>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</si>
  <si>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</si>
  <si>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</si>
  <si>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</si>
  <si>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</si>
  <si>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</si>
  <si>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</si>
  <si>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</si>
  <si>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</si>
  <si>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</si>
  <si>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</si>
  <si>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</si>
  <si>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</si>
  <si>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</si>
  <si>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</si>
  <si>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</si>
  <si>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</si>
  <si>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</si>
  <si>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</si>
  <si>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</si>
  <si>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</si>
  <si>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</si>
  <si>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</si>
  <si>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</si>
  <si>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</si>
  <si>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</si>
  <si>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</si>
  <si>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</si>
  <si>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</si>
  <si>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</si>
  <si>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</si>
  <si>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</si>
  <si>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</si>
  <si>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</si>
  <si>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</si>
  <si>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</si>
  <si>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</si>
  <si>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</si>
  <si>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</si>
  <si>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</si>
  <si>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</si>
  <si>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</si>
  <si>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</si>
  <si>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</si>
  <si>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</si>
  <si>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</si>
  <si>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</si>
  <si>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</si>
  <si>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</si>
  <si>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</si>
  <si>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</si>
  <si>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</si>
  <si>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</si>
  <si>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</si>
  <si>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</si>
  <si>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</si>
  <si>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</si>
  <si>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</si>
  <si>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</si>
  <si>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</si>
  <si>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</si>
  <si>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</si>
  <si>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</si>
  <si>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</si>
  <si>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</si>
  <si>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</si>
  <si>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</si>
  <si>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</si>
  <si>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</si>
  <si>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</si>
  <si>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</si>
  <si>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</si>
  <si>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</si>
  <si>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</si>
  <si>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</si>
  <si>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</si>
  <si>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</si>
  <si>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</si>
  <si>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</si>
  <si>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</si>
  <si>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</si>
  <si>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</si>
  <si>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</si>
  <si>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</si>
  <si>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</si>
  <si>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</si>
  <si>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</si>
  <si>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</si>
  <si>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</si>
  <si>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</si>
  <si>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</si>
  <si>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</si>
  <si>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</si>
  <si>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</si>
  <si>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</si>
  <si>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</si>
  <si>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</si>
  <si>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</si>
  <si>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</si>
  <si>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</si>
  <si>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</si>
  <si>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</si>
  <si>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</si>
  <si>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</si>
  <si>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</si>
  <si>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</si>
  <si>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</si>
  <si>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</si>
  <si>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</si>
  <si>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</si>
  <si>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</si>
  <si>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</si>
  <si>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</si>
  <si>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</si>
  <si>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</si>
  <si>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</si>
  <si>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</si>
  <si>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</si>
  <si>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</si>
  <si>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</si>
  <si>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</si>
  <si>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</si>
  <si>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</si>
  <si>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</si>
  <si>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</si>
  <si>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</si>
  <si>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</si>
  <si>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</si>
  <si>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</si>
  <si>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</si>
  <si>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</si>
  <si>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</si>
  <si>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</si>
  <si>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</si>
  <si>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</si>
  <si>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</si>
  <si>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</si>
  <si>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</si>
  <si>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</si>
  <si>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</si>
  <si>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</si>
  <si>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</si>
  <si>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</si>
  <si>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</si>
  <si>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</si>
  <si>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</si>
  <si>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</si>
  <si>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</si>
  <si>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</si>
  <si>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</si>
  <si>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</si>
  <si>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</si>
  <si>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</si>
  <si>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</si>
  <si>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</si>
  <si>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</si>
  <si>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</si>
  <si>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</si>
  <si>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</si>
  <si>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</si>
  <si>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</si>
  <si>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</si>
  <si>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</si>
  <si>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</si>
  <si>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</si>
  <si>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</si>
  <si>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</si>
  <si>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</si>
  <si>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</si>
  <si>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</si>
  <si>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</si>
  <si>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</si>
  <si>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</si>
  <si>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</si>
  <si>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</si>
  <si>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</si>
  <si>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</si>
  <si>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</si>
  <si>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</si>
  <si>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</si>
  <si>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</si>
  <si>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</si>
  <si>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</si>
  <si>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</si>
  <si>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</si>
  <si>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</si>
  <si>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</si>
  <si>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</si>
  <si>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</si>
  <si>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</si>
  <si>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</si>
  <si>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</si>
  <si>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</si>
  <si>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</si>
  <si>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</si>
  <si>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</si>
  <si>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</si>
  <si>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</si>
  <si>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</si>
  <si>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</si>
  <si>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</si>
  <si>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</si>
  <si>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</si>
  <si>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</si>
  <si>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</si>
  <si>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</si>
  <si>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</si>
  <si>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</si>
  <si>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</si>
  <si>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</si>
  <si>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</si>
  <si>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</si>
  <si>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</si>
  <si>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</si>
  <si>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</si>
  <si>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</si>
  <si>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</si>
  <si>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</si>
  <si>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</si>
  <si>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</si>
  <si>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</si>
  <si>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</si>
  <si>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</si>
  <si>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</si>
  <si>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</si>
  <si>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</si>
  <si>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</si>
  <si>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</si>
  <si>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</si>
  <si>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</si>
  <si>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</si>
  <si>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</si>
  <si>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</si>
  <si>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</si>
  <si>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</si>
  <si>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</si>
  <si>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</si>
  <si>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</si>
  <si>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</si>
  <si>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</si>
  <si>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</si>
  <si>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</si>
  <si>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</si>
  <si>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</si>
  <si>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</si>
  <si>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</si>
  <si>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</si>
  <si>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</si>
  <si>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</si>
  <si>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</si>
  <si>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</si>
  <si>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</si>
  <si>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</si>
  <si>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</si>
  <si>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</si>
  <si>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</si>
  <si>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</si>
  <si>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</si>
  <si>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</si>
  <si>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</si>
  <si>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</si>
  <si>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</si>
  <si>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</si>
  <si>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</si>
  <si>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</si>
  <si>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</si>
  <si>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</si>
  <si>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</si>
  <si>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</si>
  <si>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</si>
  <si>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</si>
  <si>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</si>
  <si>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</si>
  <si>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</si>
  <si>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</si>
  <si>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</si>
  <si>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</si>
  <si>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</si>
  <si>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</si>
  <si>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</si>
  <si>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</si>
  <si>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</si>
  <si>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</si>
  <si>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</si>
  <si>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</si>
  <si>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</si>
  <si>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</si>
  <si>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</si>
  <si>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</si>
  <si>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</si>
  <si>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</si>
  <si>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</si>
  <si>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</si>
  <si>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</si>
  <si>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</si>
  <si>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</si>
  <si>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</si>
  <si>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</si>
  <si>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</si>
  <si>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</si>
  <si>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</si>
  <si>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</si>
  <si>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</si>
  <si>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</si>
  <si>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</si>
  <si>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</si>
  <si>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</si>
  <si>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</si>
  <si>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</si>
  <si>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</si>
  <si>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</si>
  <si>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</si>
  <si>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</si>
  <si>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</si>
  <si>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</si>
  <si>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</si>
  <si>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</si>
  <si>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</si>
  <si>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</si>
  <si>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</si>
  <si>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</si>
  <si>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</si>
  <si>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</si>
  <si>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</si>
  <si>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</si>
  <si>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</si>
  <si>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</si>
  <si>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</si>
  <si>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</si>
  <si>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</si>
  <si>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</si>
  <si>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</si>
  <si>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</si>
  <si>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</si>
  <si>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</si>
  <si>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</si>
  <si>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</si>
  <si>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</si>
  <si>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</si>
  <si>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</si>
  <si>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</si>
  <si>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</si>
  <si>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</si>
  <si>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</si>
  <si>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</si>
  <si>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</si>
  <si>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</si>
  <si>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</si>
  <si>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</si>
  <si>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</si>
  <si>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</si>
  <si>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</si>
  <si>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</si>
  <si>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</si>
  <si>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</si>
  <si>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</si>
  <si>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</si>
  <si>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</si>
  <si>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</si>
  <si>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</si>
  <si>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</si>
  <si>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</si>
  <si>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</si>
  <si>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</si>
  <si>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</si>
  <si>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</si>
  <si>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</si>
  <si>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</si>
  <si>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</si>
  <si>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</si>
  <si>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</si>
  <si>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</si>
  <si>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</si>
  <si>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</si>
  <si>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</si>
  <si>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</si>
  <si>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</si>
  <si>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</si>
  <si>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</si>
  <si>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</si>
  <si>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</si>
  <si>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</si>
  <si>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</si>
  <si>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</si>
  <si>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</si>
  <si>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</si>
  <si>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</si>
  <si>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</si>
  <si>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</si>
  <si>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</si>
  <si>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</si>
  <si>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</si>
  <si>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</si>
  <si>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</si>
  <si>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</si>
  <si>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</si>
  <si>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</si>
  <si>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</si>
  <si>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</si>
  <si>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</si>
  <si>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</si>
  <si>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</si>
  <si>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</si>
  <si>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</si>
  <si>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</si>
  <si>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</si>
  <si>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</si>
  <si>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</si>
  <si>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</si>
  <si>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</si>
  <si>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</si>
  <si>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</si>
  <si>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</si>
  <si>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</si>
  <si>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</si>
  <si>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</si>
  <si>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</si>
  <si>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</si>
  <si>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</si>
  <si>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</si>
  <si>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</si>
  <si>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</si>
  <si>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</si>
  <si>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</si>
  <si>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</si>
  <si>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</si>
  <si>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</si>
  <si>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</si>
  <si>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</si>
  <si>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</si>
  <si>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</si>
  <si>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</si>
  <si>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</si>
  <si>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</si>
  <si>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</si>
  <si>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</si>
  <si>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</si>
  <si>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</si>
  <si>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</si>
  <si>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</si>
  <si>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</si>
  <si>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</si>
  <si>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</si>
  <si>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</si>
  <si>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</si>
  <si>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</si>
  <si>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</si>
  <si>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</si>
  <si>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</si>
  <si>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</si>
  <si>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</si>
  <si>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</si>
  <si>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</si>
  <si>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</si>
  <si>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</si>
  <si>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</si>
  <si>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</si>
  <si>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</si>
  <si>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</si>
  <si>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</si>
  <si>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</si>
  <si>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</si>
  <si>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</si>
  <si>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</si>
  <si>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</si>
  <si>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</si>
  <si>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</si>
  <si>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</si>
  <si>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</si>
  <si>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</si>
  <si>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</si>
  <si>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</si>
  <si>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</si>
  <si>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</si>
  <si>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</si>
  <si>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</si>
  <si>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</si>
  <si>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</si>
  <si>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</si>
  <si>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</si>
  <si>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</si>
  <si>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</si>
  <si>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</si>
  <si>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</si>
  <si>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</si>
  <si>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</si>
  <si>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</si>
  <si>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</si>
  <si>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</si>
  <si>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</si>
  <si>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</si>
  <si>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</si>
  <si>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</si>
  <si>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</si>
  <si>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</si>
  <si>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</si>
  <si>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</si>
  <si>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</si>
  <si>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</si>
  <si>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</si>
  <si>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</si>
  <si>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</si>
  <si>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</si>
  <si>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</si>
  <si>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</si>
  <si>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</si>
  <si>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</si>
  <si>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</si>
  <si>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</si>
  <si>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</si>
  <si>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</si>
  <si>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</si>
  <si>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</si>
  <si>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</si>
  <si>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</si>
  <si>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</si>
  <si>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</si>
  <si>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</si>
  <si>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</si>
  <si>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</si>
  <si>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</si>
  <si>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</si>
  <si>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</si>
  <si>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</si>
  <si>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</si>
  <si>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</si>
  <si>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</si>
  <si>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</si>
  <si>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</si>
  <si>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</si>
  <si>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</si>
  <si>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</si>
  <si>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</si>
  <si>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</si>
  <si>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</si>
  <si>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</si>
  <si>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</si>
  <si>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</si>
  <si>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</si>
  <si>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</si>
  <si>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</si>
  <si>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</si>
  <si>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</si>
  <si>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</si>
  <si>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</si>
  <si>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</si>
  <si>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</si>
  <si>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</si>
  <si>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</si>
  <si>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</si>
  <si>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</si>
  <si>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</si>
  <si>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</si>
  <si>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</si>
  <si>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</si>
  <si>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</si>
  <si>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</si>
  <si>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</si>
  <si>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</si>
  <si>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</si>
  <si>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</si>
  <si>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</si>
  <si>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</si>
  <si>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</si>
  <si>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</si>
  <si>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</si>
  <si>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</si>
  <si>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</si>
  <si>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</si>
  <si>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</si>
  <si>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</si>
  <si>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</si>
  <si>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</si>
  <si>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</si>
  <si>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</si>
  <si>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</si>
  <si>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</si>
  <si>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</si>
  <si>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</si>
  <si>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</si>
  <si>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</si>
  <si>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</si>
  <si>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</si>
  <si>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</si>
  <si>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</si>
  <si>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</si>
  <si>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</si>
  <si>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</si>
  <si>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</si>
  <si>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</si>
  <si>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</si>
  <si>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</si>
  <si>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</si>
  <si>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</si>
  <si>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</si>
  <si>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</si>
  <si>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</si>
  <si>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</si>
  <si>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</si>
  <si>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</si>
  <si>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</si>
  <si>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</si>
  <si>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</si>
  <si>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</si>
  <si>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</si>
  <si>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</si>
  <si>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</si>
  <si>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</si>
  <si>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</si>
  <si>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</si>
  <si>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</si>
  <si>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</si>
  <si>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</si>
  <si>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</si>
  <si>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</si>
  <si>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</si>
  <si>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</si>
  <si>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</si>
  <si>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</si>
  <si>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</si>
  <si>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</si>
  <si>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</si>
  <si>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</si>
  <si>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</si>
  <si>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</si>
  <si>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</si>
  <si>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</si>
  <si>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</si>
  <si>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</si>
  <si>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</si>
  <si>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</si>
  <si>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</si>
  <si>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</si>
  <si>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</si>
  <si>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</si>
  <si>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</si>
  <si>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</si>
  <si>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</si>
  <si>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</si>
  <si>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</si>
  <si>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</si>
  <si>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</si>
  <si>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</si>
  <si>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</si>
  <si>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</si>
  <si>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</si>
  <si>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</si>
  <si>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</si>
  <si>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</si>
  <si>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</si>
  <si>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</si>
  <si>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</si>
  <si>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</si>
  <si>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</si>
  <si>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</si>
  <si>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</si>
  <si>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</si>
  <si>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</si>
  <si>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</si>
  <si>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</si>
  <si>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</si>
  <si>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</si>
  <si>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</si>
  <si>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</si>
  <si>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</si>
  <si>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</si>
  <si>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</si>
  <si>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</si>
  <si>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</si>
  <si>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</si>
  <si>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</si>
  <si>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</si>
  <si>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</si>
  <si>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</si>
  <si>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</si>
  <si>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</si>
  <si>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</si>
  <si>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</si>
  <si>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</si>
  <si>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</si>
  <si>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</si>
  <si>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</si>
  <si>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</si>
  <si>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</si>
  <si>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</si>
  <si>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</si>
  <si>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</si>
  <si>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</si>
  <si>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</si>
  <si>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</si>
  <si>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</si>
  <si>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</si>
  <si>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</si>
  <si>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</si>
  <si>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</si>
  <si>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</si>
  <si>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</si>
  <si>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</si>
  <si>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</si>
  <si>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</si>
  <si>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</si>
  <si>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</si>
  <si>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</si>
  <si>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</si>
  <si>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</si>
  <si>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</si>
  <si>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</si>
  <si>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</si>
  <si>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</si>
  <si>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</si>
  <si>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</si>
  <si>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</si>
  <si>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</si>
  <si>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</si>
  <si>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</si>
  <si>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</si>
  <si>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</si>
  <si>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</si>
  <si>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</si>
  <si>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</si>
  <si>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</si>
  <si>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</si>
  <si>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</si>
  <si>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</si>
  <si>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</si>
  <si>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</si>
  <si>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</si>
  <si>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</si>
  <si>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</si>
  <si>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</si>
  <si>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</si>
  <si>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</si>
  <si>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</si>
  <si>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</si>
  <si>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</si>
  <si>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</si>
  <si>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</si>
  <si>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</si>
  <si>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</si>
  <si>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</si>
  <si>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</si>
  <si>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</si>
  <si>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</si>
  <si>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</si>
  <si>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</si>
  <si>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</si>
  <si>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</si>
  <si>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</si>
  <si>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</si>
  <si>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</si>
  <si>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</si>
  <si>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</si>
  <si>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</si>
  <si>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</si>
  <si>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</si>
  <si>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</si>
  <si>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</si>
  <si>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</si>
  <si>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</si>
  <si>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</si>
  <si>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</si>
  <si>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</si>
  <si>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</si>
  <si>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</si>
  <si>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</si>
  <si>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</si>
  <si>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</si>
  <si>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</si>
  <si>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</si>
  <si>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</si>
  <si>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</si>
  <si>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</si>
  <si>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</si>
  <si>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</si>
  <si>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</si>
  <si>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</si>
  <si>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</si>
  <si>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</si>
  <si>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</si>
  <si>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</si>
  <si>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</si>
  <si>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</si>
  <si>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</si>
  <si>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</si>
  <si>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</si>
  <si>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</si>
  <si>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</si>
  <si>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</si>
  <si>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</si>
  <si>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</si>
  <si>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</si>
  <si>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</si>
  <si>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</si>
  <si>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</si>
  <si>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</si>
  <si>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</si>
  <si>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</si>
  <si>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</si>
  <si>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</si>
  <si>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</si>
  <si>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</si>
  <si>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</si>
  <si>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</si>
  <si>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</si>
  <si>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</si>
  <si>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</si>
  <si>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</si>
  <si>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</si>
  <si>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</si>
  <si>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</si>
  <si>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</si>
  <si>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</si>
  <si>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</si>
  <si>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</si>
  <si>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</si>
  <si>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</si>
  <si>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</si>
  <si>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</si>
  <si>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</si>
  <si>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</si>
  <si>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</si>
  <si>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</si>
  <si>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</si>
  <si>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</si>
  <si>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</si>
  <si>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</si>
  <si>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</si>
  <si>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</si>
  <si>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</si>
  <si>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</si>
  <si>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</si>
  <si>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</si>
  <si>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</si>
  <si>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</si>
  <si>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</si>
  <si>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</si>
  <si>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</si>
  <si>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</si>
  <si>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</si>
  <si>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</si>
  <si>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</si>
  <si>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</si>
  <si>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</si>
  <si>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</si>
  <si>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</si>
  <si>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</si>
  <si>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</si>
  <si>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</si>
  <si>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</si>
  <si>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</si>
  <si>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</si>
  <si>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</si>
  <si>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</si>
  <si>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</si>
  <si>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</si>
  <si>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</si>
  <si>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</si>
  <si>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</si>
  <si>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</si>
  <si>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</si>
  <si>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</si>
  <si>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</si>
  <si>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</si>
  <si>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</si>
  <si>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</si>
  <si>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</si>
  <si>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</si>
  <si>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</si>
  <si>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</si>
  <si>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</si>
  <si>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</si>
  <si>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</si>
  <si>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</si>
  <si>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</si>
  <si>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</si>
  <si>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</si>
  <si>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</si>
  <si>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</si>
  <si>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</si>
  <si>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</si>
  <si>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</si>
  <si>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</si>
  <si>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</si>
  <si>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</si>
  <si>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</si>
  <si>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</si>
  <si>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</si>
  <si>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</si>
  <si>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</si>
  <si>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</si>
  <si>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</si>
  <si>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</si>
  <si>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</si>
  <si>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</si>
  <si>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</si>
  <si>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</si>
  <si>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</si>
  <si>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</si>
  <si>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</si>
  <si>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</si>
  <si>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</si>
  <si>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</si>
  <si>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</si>
  <si>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</si>
  <si>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</si>
  <si>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</si>
  <si>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</si>
  <si>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</si>
  <si>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</si>
  <si>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</si>
  <si>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</si>
  <si>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</si>
  <si>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</si>
  <si>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</si>
  <si>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</si>
  <si>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</si>
  <si>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</si>
  <si>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</si>
  <si>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</si>
  <si>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</si>
  <si>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</si>
  <si>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</si>
  <si>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</si>
  <si>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</si>
  <si>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</si>
  <si>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</si>
  <si>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</si>
  <si>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</si>
  <si>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</si>
  <si>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</si>
  <si>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</si>
  <si>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</si>
  <si>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</si>
  <si>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</si>
  <si>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</si>
  <si>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</si>
  <si>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</si>
  <si>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</si>
  <si>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</si>
  <si>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</si>
  <si>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</si>
  <si>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</si>
  <si>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</si>
  <si>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</si>
  <si>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</si>
  <si>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</si>
  <si>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</si>
  <si>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</si>
  <si>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</si>
  <si>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</si>
  <si>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</si>
  <si>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</si>
  <si>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</si>
  <si>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</si>
  <si>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</si>
  <si>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</si>
  <si>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</si>
  <si>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</si>
  <si>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</si>
  <si>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</si>
  <si>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</si>
  <si>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</si>
  <si>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</si>
  <si>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</si>
  <si>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</si>
  <si>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</si>
  <si>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</si>
  <si>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</si>
  <si>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</si>
  <si>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</si>
  <si>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</si>
  <si>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</si>
  <si>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</si>
  <si>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</si>
  <si>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</si>
  <si>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</si>
  <si>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</si>
  <si>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</si>
  <si>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</si>
  <si>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</si>
  <si>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</si>
  <si>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</si>
  <si>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</si>
  <si>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</si>
  <si>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</si>
  <si>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</si>
  <si>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</si>
  <si>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</si>
  <si>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</si>
  <si>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</si>
  <si>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</si>
  <si>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</si>
  <si>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</si>
  <si>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</si>
  <si>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</si>
  <si>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</si>
  <si>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</si>
  <si>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</si>
  <si>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</si>
  <si>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</si>
  <si>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</si>
  <si>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</si>
  <si>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</si>
  <si>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</si>
  <si>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</si>
  <si>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</si>
  <si>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</si>
  <si>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</si>
  <si>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</si>
  <si>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</si>
  <si>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</si>
  <si>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</si>
  <si>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</si>
  <si>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</si>
  <si>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</si>
  <si>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</si>
  <si>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</si>
  <si>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</si>
  <si>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</si>
  <si>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</si>
  <si>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</si>
  <si>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</si>
  <si>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</si>
  <si>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</si>
  <si>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</si>
  <si>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</si>
  <si>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</si>
  <si>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</si>
  <si>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</si>
  <si>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</si>
  <si>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</si>
  <si>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</si>
  <si>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</si>
  <si>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</si>
  <si>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</si>
  <si>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</si>
  <si>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</si>
  <si>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</si>
  <si>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</si>
  <si>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</si>
  <si>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</si>
  <si>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</si>
  <si>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</si>
  <si>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</si>
  <si>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</si>
  <si>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</si>
  <si>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</si>
  <si>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</si>
  <si>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</si>
  <si>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</si>
  <si>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</si>
  <si>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</si>
  <si>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</si>
  <si>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</si>
  <si>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</si>
  <si>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</si>
  <si>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</si>
  <si>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</si>
  <si>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</si>
  <si>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</si>
  <si>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</si>
  <si>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</si>
  <si>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</si>
  <si>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</si>
  <si>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</si>
  <si>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</si>
  <si>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</si>
  <si>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</si>
  <si>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</si>
  <si>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</si>
  <si>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</si>
  <si>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</si>
  <si>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</si>
  <si>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</si>
  <si>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</si>
  <si>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</si>
  <si>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</si>
  <si>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</si>
  <si>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</si>
  <si>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</si>
  <si>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</si>
  <si>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</si>
  <si>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</si>
  <si>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</si>
  <si>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</si>
  <si>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</si>
  <si>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</si>
  <si>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</si>
  <si>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</si>
  <si>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</si>
  <si>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</si>
  <si>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</si>
  <si>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</si>
  <si>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</si>
  <si>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</si>
  <si>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</si>
  <si>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</si>
  <si>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</si>
  <si>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</si>
  <si>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</si>
  <si>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</si>
  <si>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</si>
  <si>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</si>
  <si>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</si>
  <si>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</si>
  <si>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</si>
  <si>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</si>
  <si>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</si>
  <si>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</si>
  <si>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</si>
  <si>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</si>
  <si>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</si>
  <si>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</si>
  <si>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</si>
  <si>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</si>
  <si>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</si>
  <si>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</si>
  <si>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</si>
  <si>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</si>
  <si>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</si>
  <si>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</si>
  <si>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</si>
  <si>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</si>
  <si>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</si>
  <si>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</si>
  <si>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</si>
  <si>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</si>
  <si>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</si>
  <si>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</si>
  <si>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</si>
  <si>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</si>
  <si>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</si>
  <si>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</si>
  <si>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</si>
  <si>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</si>
  <si>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</si>
  <si>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</si>
  <si>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</si>
  <si>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</si>
  <si>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</si>
  <si>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</si>
  <si>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</si>
  <si>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</si>
  <si>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</si>
  <si>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</si>
  <si>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</si>
  <si>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</si>
  <si>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</si>
  <si>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</si>
  <si>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</si>
  <si>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</si>
  <si>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</si>
  <si>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</si>
  <si>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</si>
  <si>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</si>
  <si>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</si>
  <si>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</si>
  <si>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</si>
  <si>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</si>
  <si>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</si>
  <si>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</si>
  <si>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</si>
  <si>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</si>
  <si>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</si>
  <si>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</si>
  <si>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</si>
  <si>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</si>
  <si>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</si>
  <si>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</si>
  <si>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</si>
  <si>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</si>
  <si>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</si>
  <si>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</si>
  <si>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</si>
  <si>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</si>
  <si>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</si>
  <si>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</si>
  <si>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</si>
  <si>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</si>
  <si>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</si>
  <si>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</si>
  <si>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</si>
  <si>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</si>
  <si>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</si>
  <si>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</si>
  <si>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</si>
  <si>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</si>
  <si>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</si>
  <si>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</si>
  <si>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</si>
  <si>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</si>
  <si>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</si>
  <si>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</si>
  <si>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</si>
  <si>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</si>
  <si>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</si>
  <si>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</si>
  <si>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</si>
  <si>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</si>
  <si>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</si>
  <si>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</si>
  <si>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</si>
  <si>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</si>
  <si>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</si>
  <si>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</si>
  <si>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</si>
  <si>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</si>
  <si>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</si>
  <si>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</si>
  <si>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</si>
  <si>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</si>
  <si>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</si>
  <si>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</si>
  <si>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</si>
  <si>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</si>
  <si>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</si>
  <si>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</si>
  <si>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</si>
  <si>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</si>
  <si>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</si>
  <si>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</si>
  <si>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</si>
  <si>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</si>
  <si>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</si>
  <si>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</si>
  <si>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</si>
  <si>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</si>
  <si>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</si>
  <si>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</si>
  <si>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</si>
  <si>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</si>
  <si>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</si>
  <si>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</si>
  <si>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</si>
  <si>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</si>
  <si>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</si>
  <si>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</si>
  <si>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</si>
  <si>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</si>
  <si>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</si>
  <si>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</si>
  <si>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</si>
  <si>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</si>
  <si>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</si>
  <si>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</si>
  <si>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</si>
  <si>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</si>
  <si>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</si>
  <si>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</si>
  <si>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</si>
  <si>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</si>
  <si>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</si>
  <si>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</si>
  <si>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</si>
  <si>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</si>
  <si>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</si>
  <si>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</si>
  <si>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</si>
  <si>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</si>
  <si>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</si>
  <si>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</si>
  <si>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</si>
  <si>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</si>
  <si>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</si>
  <si>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</si>
  <si>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</si>
  <si>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</si>
  <si>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</si>
  <si>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</si>
  <si>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</si>
  <si>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</si>
  <si>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</si>
  <si>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</si>
  <si>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</si>
  <si>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</si>
  <si>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</si>
  <si>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</si>
  <si>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</si>
  <si>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</si>
  <si>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</si>
  <si>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</si>
  <si>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</si>
  <si>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</si>
  <si>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</si>
  <si>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</si>
  <si>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</si>
  <si>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</si>
  <si>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</si>
  <si>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</si>
  <si>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</si>
  <si>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</si>
  <si>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</si>
  <si>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</si>
  <si>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</si>
  <si>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</si>
  <si>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</si>
  <si>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</si>
  <si>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</si>
  <si>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</si>
  <si>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</si>
  <si>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</si>
  <si>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</si>
  <si>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</si>
  <si>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</si>
  <si>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</si>
  <si>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</si>
  <si>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</si>
  <si>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</si>
  <si>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</si>
  <si>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</si>
  <si>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</si>
  <si>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</si>
  <si>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</si>
  <si>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</si>
  <si>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</si>
  <si>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</si>
  <si>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</si>
  <si>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</si>
  <si>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</si>
  <si>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</si>
  <si>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</si>
  <si>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</si>
  <si>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</si>
  <si>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</si>
  <si>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</si>
  <si>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</si>
  <si>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</si>
  <si>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</si>
  <si>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</si>
  <si>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</si>
  <si>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</si>
  <si>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</si>
  <si>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</si>
  <si>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</si>
  <si>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</si>
  <si>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</si>
  <si>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</si>
  <si>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</si>
  <si>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</si>
  <si>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</si>
  <si>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</si>
  <si>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</si>
  <si>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</si>
  <si>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</si>
  <si>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</si>
  <si>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</si>
  <si>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</si>
  <si>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</si>
  <si>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</si>
  <si>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</si>
  <si>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</si>
  <si>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</si>
  <si>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</si>
  <si>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</si>
  <si>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</si>
  <si>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</si>
  <si>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</si>
  <si>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</si>
  <si>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</si>
  <si>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</si>
  <si>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</si>
  <si>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</si>
  <si>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</si>
  <si>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</si>
  <si>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</si>
  <si>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</si>
  <si>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</si>
  <si>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</si>
  <si>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</si>
  <si>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</si>
  <si>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</si>
  <si>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</si>
  <si>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</si>
  <si>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</si>
  <si>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</si>
  <si>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</si>
  <si>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</si>
  <si>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</si>
  <si>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</si>
  <si>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</si>
  <si>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</si>
  <si>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</si>
  <si>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</si>
  <si>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</si>
  <si>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</si>
  <si>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</si>
  <si>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</si>
  <si>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</si>
  <si>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</si>
  <si>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</si>
  <si>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</si>
  <si>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</si>
  <si>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</si>
  <si>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</si>
  <si>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</si>
  <si>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</si>
  <si>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</si>
  <si>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</si>
  <si>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</si>
  <si>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</si>
  <si>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</si>
  <si>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</si>
  <si>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</si>
  <si>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</si>
  <si>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</si>
  <si>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</si>
  <si>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</si>
  <si>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</si>
  <si>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</si>
  <si>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</si>
  <si>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</si>
  <si>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</si>
  <si>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</si>
  <si>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</si>
  <si>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</si>
  <si>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</si>
  <si>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</si>
  <si>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</si>
  <si>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</si>
  <si>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</si>
  <si>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</si>
  <si>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</si>
  <si>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</si>
  <si>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</si>
  <si>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</si>
  <si>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</si>
  <si>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</si>
  <si>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</si>
  <si>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</si>
  <si>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</si>
  <si>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</si>
  <si>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</si>
  <si>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</si>
  <si>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</si>
  <si>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</si>
  <si>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</si>
  <si>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</si>
  <si>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</si>
  <si>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</si>
  <si>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</si>
  <si>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</si>
  <si>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</si>
  <si>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</si>
  <si>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</si>
  <si>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</si>
  <si>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</si>
  <si>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</si>
  <si>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</si>
  <si>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</si>
  <si>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</si>
  <si>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</si>
  <si>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</si>
  <si>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</si>
  <si>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</si>
  <si>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</si>
  <si>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</si>
  <si>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</si>
  <si>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</si>
  <si>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</si>
  <si>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</si>
  <si>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</si>
  <si>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</si>
  <si>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</si>
  <si>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</si>
  <si>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</si>
  <si>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</si>
  <si>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</si>
  <si>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</si>
  <si>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</si>
  <si>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</si>
  <si>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</si>
  <si>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</si>
  <si>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</si>
  <si>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</si>
  <si>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</si>
  <si>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</si>
  <si>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</si>
  <si>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</si>
  <si>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</si>
  <si>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</si>
  <si>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</si>
  <si>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</si>
  <si>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</si>
  <si>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</si>
  <si>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</si>
  <si>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</si>
  <si>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</si>
  <si>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</si>
  <si>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</si>
  <si>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</si>
  <si>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</si>
  <si>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</si>
  <si>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</si>
  <si>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</si>
  <si>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</si>
  <si>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</si>
  <si>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</si>
  <si>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</si>
  <si>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</si>
  <si>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</si>
  <si>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</si>
  <si>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</si>
  <si>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</si>
  <si>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</si>
  <si>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</si>
  <si>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</si>
  <si>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</si>
  <si>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</si>
  <si>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</si>
  <si>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</si>
  <si>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</si>
  <si>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</si>
  <si>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</si>
  <si>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</si>
  <si>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</si>
  <si>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</si>
  <si>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</si>
  <si>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</si>
  <si>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</si>
  <si>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</si>
  <si>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</si>
  <si>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</si>
  <si>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</si>
  <si>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</si>
  <si>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</si>
  <si>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</si>
  <si>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</si>
  <si>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</si>
  <si>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</si>
  <si>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</si>
  <si>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</si>
  <si>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</si>
  <si>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</si>
  <si>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</si>
  <si>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</si>
  <si>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</si>
  <si>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</si>
  <si>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</si>
  <si>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</si>
  <si>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</si>
  <si>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</si>
  <si>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</si>
  <si>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</si>
  <si>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</si>
  <si>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</si>
  <si>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</si>
  <si>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</si>
  <si>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</si>
  <si>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</si>
  <si>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</si>
  <si>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</si>
  <si>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</si>
  <si>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</si>
  <si>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</si>
  <si>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</si>
  <si>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</si>
  <si>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</si>
  <si>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</si>
  <si>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</si>
  <si>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</si>
  <si>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</si>
  <si>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</si>
  <si>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</si>
  <si>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</si>
  <si>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</si>
  <si>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</si>
  <si>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</si>
  <si>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</si>
  <si>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</si>
  <si>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</si>
  <si>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</si>
  <si>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</si>
  <si>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</si>
  <si>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</si>
  <si>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</si>
  <si>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</si>
  <si>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</si>
  <si>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</si>
  <si>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</si>
  <si>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</si>
  <si>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</si>
  <si>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</si>
  <si>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</si>
  <si>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</si>
  <si>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</si>
  <si>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</si>
  <si>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</si>
  <si>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</si>
  <si>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</si>
  <si>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</si>
  <si>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</si>
  <si>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</si>
  <si>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</si>
  <si>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</si>
  <si>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</si>
  <si>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</si>
  <si>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</si>
  <si>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</si>
  <si>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</si>
  <si>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</si>
  <si>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</si>
  <si>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</si>
  <si>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</si>
  <si>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</si>
  <si>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</si>
  <si>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</si>
  <si>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</si>
  <si>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</si>
  <si>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</si>
  <si>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</si>
  <si>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</si>
  <si>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</si>
  <si>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</si>
  <si>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</si>
  <si>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</si>
  <si>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</si>
  <si>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</si>
  <si>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</si>
  <si>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</si>
  <si>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</si>
  <si>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</si>
  <si>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</si>
  <si>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</si>
  <si>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</si>
  <si>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</si>
  <si>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</si>
  <si>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</si>
  <si>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</si>
  <si>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</si>
  <si>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</si>
  <si>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</si>
  <si>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</si>
  <si>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</si>
  <si>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</si>
  <si>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</si>
  <si>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</si>
  <si>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</si>
  <si>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</si>
  <si>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</si>
  <si>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</si>
  <si>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</si>
  <si>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</si>
  <si>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</si>
  <si>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</si>
  <si>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</si>
  <si>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</si>
  <si>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</si>
  <si>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</si>
  <si>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</si>
  <si>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</si>
  <si>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</si>
  <si>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</si>
  <si>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</si>
  <si>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</si>
  <si>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</si>
  <si>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</si>
  <si>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</si>
  <si>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</si>
  <si>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</si>
  <si>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</si>
  <si>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</si>
  <si>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</si>
  <si>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</si>
  <si>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</si>
  <si>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</si>
  <si>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</si>
  <si>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</si>
  <si>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</si>
  <si>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</si>
  <si>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</si>
  <si>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</si>
  <si>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</si>
  <si>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</si>
  <si>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</si>
  <si>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</si>
  <si>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</si>
  <si>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</si>
  <si>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</si>
  <si>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</si>
  <si>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</si>
  <si>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</si>
  <si>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</si>
  <si>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</si>
  <si>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</si>
  <si>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</si>
  <si>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</si>
  <si>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</si>
  <si>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</si>
  <si>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</si>
  <si>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</si>
  <si>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</si>
  <si>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</si>
  <si>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</si>
  <si>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</si>
  <si>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</si>
  <si>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</si>
  <si>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</si>
  <si>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</si>
  <si>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</si>
  <si>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</si>
  <si>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</si>
  <si>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</si>
  <si>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</si>
  <si>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</si>
  <si>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</si>
  <si>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</si>
  <si>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</si>
  <si>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</si>
  <si>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</si>
  <si>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</si>
  <si>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</si>
  <si>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</si>
  <si>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</si>
  <si>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</si>
  <si>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</si>
  <si>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</si>
  <si>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</si>
  <si>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</si>
  <si>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</si>
  <si>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</si>
  <si>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</si>
  <si>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</si>
  <si>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</si>
  <si>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</si>
  <si>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</si>
  <si>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</si>
  <si>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</si>
  <si>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</si>
  <si>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</si>
  <si>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</si>
  <si>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</si>
  <si>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</si>
  <si>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</si>
  <si>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</si>
  <si>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</si>
  <si>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</si>
  <si>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</si>
  <si>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</si>
  <si>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</si>
  <si>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</si>
  <si>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</si>
  <si>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</si>
  <si>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</si>
  <si>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</si>
  <si>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</si>
  <si>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</si>
  <si>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</si>
  <si>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</si>
  <si>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</si>
  <si>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</si>
  <si>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</si>
  <si>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</si>
  <si>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</si>
  <si>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</si>
  <si>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</si>
  <si>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</si>
  <si>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</si>
  <si>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</si>
  <si>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</si>
  <si>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</si>
  <si>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</si>
  <si>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</si>
  <si>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</si>
  <si>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</si>
  <si>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</si>
  <si>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</si>
  <si>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</si>
  <si>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</si>
  <si>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</si>
  <si>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</si>
  <si>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</si>
  <si>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</si>
  <si>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</si>
  <si>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</si>
  <si>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</si>
  <si>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</si>
  <si>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</si>
  <si>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</si>
  <si>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</si>
  <si>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</si>
  <si>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</si>
  <si>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</si>
  <si>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</si>
  <si>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</si>
  <si>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</si>
  <si>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</si>
  <si>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</si>
  <si>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</si>
  <si>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</si>
  <si>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</si>
  <si>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</si>
  <si>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</si>
  <si>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</si>
  <si>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</si>
  <si>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</si>
  <si>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</si>
  <si>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</si>
  <si>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</si>
  <si>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</si>
  <si>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</si>
  <si>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</si>
  <si>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</si>
  <si>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</si>
  <si>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</si>
  <si>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</si>
  <si>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</si>
  <si>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</si>
  <si>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</si>
  <si>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</si>
  <si>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</si>
  <si>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</si>
  <si>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</si>
  <si>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</si>
  <si>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</si>
  <si>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</si>
  <si>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</si>
  <si>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</si>
  <si>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</si>
  <si>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</si>
  <si>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</si>
  <si>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</si>
  <si>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</si>
  <si>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</si>
  <si>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</si>
  <si>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</si>
  <si>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</si>
  <si>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</si>
  <si>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</si>
  <si>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</si>
  <si>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</si>
  <si>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</si>
  <si>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</si>
  <si>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</si>
  <si>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</si>
  <si>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</si>
  <si>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</si>
  <si>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</si>
  <si>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</si>
  <si>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</si>
  <si>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</si>
  <si>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</si>
  <si>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</si>
  <si>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</si>
  <si>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</si>
  <si>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</si>
  <si>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</si>
  <si>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</si>
  <si>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</si>
  <si>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</si>
  <si>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</si>
  <si>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</si>
  <si>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</si>
  <si>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</si>
  <si>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</si>
  <si>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</si>
  <si>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</si>
  <si>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</si>
  <si>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</si>
  <si>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</si>
  <si>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</si>
  <si>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</si>
  <si>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</si>
  <si>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</si>
  <si>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</si>
  <si>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</si>
  <si>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</si>
  <si>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</si>
  <si>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</si>
  <si>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</si>
  <si>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</si>
  <si>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</si>
  <si>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</si>
  <si>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</si>
  <si>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</si>
  <si>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</si>
  <si>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</si>
  <si>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</si>
  <si>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</si>
  <si>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</si>
  <si>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</si>
  <si>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</si>
  <si>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</si>
  <si>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</si>
  <si>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</si>
  <si>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</si>
  <si>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</si>
  <si>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</si>
  <si>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</si>
  <si>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</si>
  <si>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</si>
  <si>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</si>
  <si>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</si>
  <si>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</si>
  <si>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</si>
  <si>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</si>
  <si>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</si>
  <si>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</si>
  <si>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</si>
  <si>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</si>
  <si>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</si>
  <si>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</si>
  <si>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</si>
  <si>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</si>
  <si>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</si>
  <si>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</si>
  <si>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</si>
  <si>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</si>
  <si>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</si>
  <si>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</si>
  <si>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</si>
  <si>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</si>
  <si>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</si>
  <si>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</si>
  <si>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</si>
  <si>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</si>
  <si>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</si>
  <si>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</si>
  <si>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</si>
  <si>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</si>
  <si>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</si>
  <si>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</si>
  <si>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</si>
  <si>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</si>
  <si>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</si>
  <si>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</si>
  <si>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</si>
  <si>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</si>
  <si>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</si>
  <si>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</si>
  <si>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</si>
  <si>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</si>
  <si>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</si>
  <si>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</si>
  <si>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</si>
  <si>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</si>
  <si>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</si>
  <si>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</si>
  <si>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</si>
  <si>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</si>
  <si>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</si>
  <si>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</si>
  <si>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</si>
  <si>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</si>
  <si>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</si>
  <si>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</si>
  <si>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</si>
  <si>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</si>
  <si>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</si>
  <si>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</si>
  <si>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</si>
  <si>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</si>
  <si>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</si>
  <si>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</si>
  <si>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</si>
  <si>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</si>
  <si>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</si>
  <si>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</si>
  <si>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</si>
  <si>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</si>
  <si>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</si>
  <si>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</si>
  <si>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</si>
  <si>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</si>
  <si>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</si>
  <si>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</si>
  <si>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</si>
  <si>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</si>
  <si>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</si>
  <si>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</si>
  <si>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</si>
  <si>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</si>
  <si>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</si>
  <si>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</si>
  <si>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</si>
  <si>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</si>
  <si>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</si>
  <si>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</si>
  <si>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</si>
  <si>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</si>
  <si>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</si>
  <si>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</si>
  <si>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</si>
  <si>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</si>
  <si>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</si>
  <si>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</si>
  <si>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</si>
  <si>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</si>
  <si>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</si>
  <si>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</si>
  <si>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</si>
  <si>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</si>
  <si>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</si>
  <si>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</si>
  <si>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</si>
  <si>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</si>
  <si>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</si>
  <si>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</si>
  <si>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</si>
  <si>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</si>
  <si>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</si>
  <si>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</si>
  <si>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</si>
  <si>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</si>
  <si>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</si>
  <si>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</si>
  <si>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</si>
  <si>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</si>
  <si>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</si>
  <si>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</si>
  <si>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</si>
  <si>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</si>
  <si>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</si>
  <si>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</si>
  <si>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</si>
  <si>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</si>
  <si>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</si>
  <si>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</si>
  <si>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</si>
  <si>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</si>
  <si>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</si>
  <si>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</si>
  <si>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</si>
  <si>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</si>
  <si>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</si>
  <si>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</si>
  <si>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</si>
  <si>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</si>
  <si>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</si>
  <si>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</si>
  <si>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</si>
  <si>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</si>
  <si>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</si>
  <si>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</si>
  <si>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</si>
  <si>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</si>
  <si>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</si>
  <si>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</si>
  <si>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</si>
  <si>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</si>
  <si>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</si>
  <si>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</si>
  <si>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</si>
  <si>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</si>
  <si>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</si>
  <si>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</si>
  <si>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</si>
  <si>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</si>
  <si>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</si>
  <si>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</si>
  <si>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</si>
  <si>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</si>
  <si>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</si>
  <si>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</si>
  <si>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</si>
  <si>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</si>
  <si>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</si>
  <si>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</si>
  <si>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</si>
  <si>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</si>
  <si>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</si>
  <si>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</si>
  <si>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</si>
  <si>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</si>
  <si>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</si>
  <si>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</si>
  <si>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</si>
  <si>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</si>
  <si>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</si>
  <si>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</si>
  <si>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</si>
  <si>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</si>
  <si>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</si>
  <si>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</si>
  <si>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</si>
  <si>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</si>
  <si>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</si>
  <si>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</si>
  <si>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</si>
  <si>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</si>
  <si>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</si>
  <si>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</si>
  <si>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</si>
  <si>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</si>
  <si>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</si>
  <si>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</si>
  <si>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</si>
  <si>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</si>
  <si>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</si>
  <si>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</si>
  <si>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</si>
  <si>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</si>
  <si>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</si>
  <si>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</si>
  <si>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</si>
  <si>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</si>
  <si>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</si>
  <si>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</si>
  <si>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</si>
  <si>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</si>
  <si>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</si>
  <si>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</si>
  <si>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</si>
  <si>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</si>
  <si>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</si>
  <si>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</si>
  <si>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</si>
  <si>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</si>
  <si>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</si>
  <si>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</si>
  <si>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</si>
  <si>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</si>
  <si>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</si>
  <si>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</si>
  <si>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</si>
  <si>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</si>
  <si>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</si>
  <si>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</si>
  <si>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</si>
  <si>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</si>
  <si>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</si>
  <si>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</si>
  <si>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</si>
  <si>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</si>
  <si>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</si>
  <si>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</si>
  <si>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</si>
  <si>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</si>
  <si>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</si>
  <si>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</si>
  <si>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</si>
  <si>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</si>
  <si>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</si>
  <si>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</si>
  <si>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</si>
  <si>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</si>
  <si>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</si>
  <si>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</si>
  <si>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</si>
  <si>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</si>
  <si>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</si>
  <si>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</si>
  <si>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</si>
  <si>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</si>
  <si>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</si>
  <si>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</si>
  <si>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</si>
  <si>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</si>
  <si>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</si>
  <si>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</si>
  <si>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</si>
  <si>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</si>
  <si>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</si>
  <si>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</si>
  <si>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</si>
  <si>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</si>
  <si>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</si>
  <si>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</si>
  <si>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</si>
  <si>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</si>
  <si>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</si>
  <si>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</si>
  <si>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</si>
  <si>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</si>
  <si>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</si>
  <si>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</si>
  <si>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</si>
  <si>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</si>
  <si>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</si>
  <si>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</si>
  <si>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</si>
  <si>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</si>
  <si>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</si>
  <si>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</si>
  <si>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</si>
  <si>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</si>
  <si>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</si>
  <si>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</si>
  <si>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</si>
  <si>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</si>
  <si>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</si>
  <si>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</si>
  <si>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</si>
  <si>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</si>
  <si>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</si>
  <si>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</si>
  <si>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</si>
  <si>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</si>
  <si>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</si>
  <si>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</si>
  <si>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</si>
  <si>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</si>
  <si>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</si>
  <si>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</si>
  <si>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</si>
  <si>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</si>
  <si>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</si>
  <si>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</si>
  <si>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</si>
  <si>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</si>
  <si>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</si>
  <si>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</si>
  <si>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</si>
  <si>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</si>
  <si>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</si>
  <si>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</si>
  <si>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</si>
  <si>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</si>
  <si>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</si>
  <si>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</si>
  <si>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</si>
  <si>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</si>
  <si>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</si>
  <si>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</si>
  <si>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</si>
  <si>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</si>
  <si>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</si>
  <si>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</si>
  <si>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</si>
  <si>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</si>
  <si>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</si>
  <si>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</si>
  <si>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</si>
  <si>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</si>
  <si>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</si>
  <si>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</si>
  <si>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</si>
  <si>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</si>
  <si>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</si>
  <si>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</si>
  <si>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</si>
  <si>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</si>
  <si>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</si>
  <si>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</si>
  <si>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</si>
  <si>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</si>
  <si>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</si>
  <si>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</si>
  <si>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</si>
  <si>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</si>
  <si>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</si>
  <si>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</si>
  <si>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</si>
  <si>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</si>
  <si>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</si>
  <si>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</si>
  <si>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</si>
  <si>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</si>
  <si>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</si>
  <si>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</si>
  <si>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</si>
  <si>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</si>
  <si>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</si>
  <si>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</si>
  <si>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</si>
  <si>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</si>
  <si>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</si>
  <si>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</si>
  <si>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</si>
  <si>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</si>
  <si>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</si>
  <si>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</si>
  <si>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</si>
  <si>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</si>
  <si>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</si>
  <si>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</si>
  <si>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</si>
  <si>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</si>
  <si>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</si>
  <si>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</si>
  <si>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</si>
  <si>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</si>
  <si>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</si>
  <si>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</si>
  <si>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</si>
  <si>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</si>
  <si>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</si>
  <si>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</si>
  <si>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</si>
  <si>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</si>
  <si>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</si>
  <si>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</si>
  <si>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</si>
  <si>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</si>
  <si>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</si>
  <si>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</si>
  <si>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</si>
  <si>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</si>
  <si>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</si>
  <si>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</si>
  <si>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</si>
  <si>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</si>
  <si>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</si>
  <si>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</si>
  <si>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</si>
  <si>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</si>
  <si>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</si>
  <si>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</si>
  <si>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</si>
  <si>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</si>
  <si>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</si>
  <si>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</si>
  <si>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</si>
  <si>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</si>
  <si>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</si>
  <si>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</si>
  <si>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</si>
  <si>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</si>
  <si>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</si>
  <si>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</si>
  <si>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</si>
  <si>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</si>
  <si>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</si>
  <si>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</si>
  <si>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</si>
  <si>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</si>
  <si>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</si>
  <si>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</si>
  <si>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</si>
  <si>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</si>
  <si>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</si>
  <si>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</si>
  <si>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</si>
  <si>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</si>
  <si>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</si>
  <si>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</si>
  <si>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</si>
  <si>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</si>
  <si>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</si>
  <si>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</si>
  <si>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</si>
  <si>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</si>
  <si>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</si>
  <si>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</si>
  <si>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</si>
  <si>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</si>
  <si>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</si>
  <si>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</si>
  <si>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</si>
  <si>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</si>
  <si>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</si>
  <si>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</si>
  <si>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</si>
  <si>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</si>
  <si>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</si>
  <si>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</si>
  <si>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</si>
  <si>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</si>
  <si>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</si>
  <si>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</si>
  <si>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</si>
  <si>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</si>
  <si>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</si>
  <si>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</si>
  <si>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</si>
  <si>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</si>
  <si>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</si>
  <si>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</si>
  <si>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</si>
  <si>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</si>
  <si>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</si>
  <si>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</si>
  <si>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</si>
  <si>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</si>
  <si>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</si>
  <si>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</si>
  <si>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</si>
  <si>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</si>
  <si>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</si>
  <si>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</si>
  <si>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</si>
  <si>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</si>
  <si>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</si>
  <si>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</si>
  <si>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</si>
  <si>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</si>
  <si>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</si>
  <si>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</si>
  <si>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</si>
  <si>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</si>
  <si>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</si>
  <si>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</si>
  <si>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</si>
  <si>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</si>
  <si>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</si>
  <si>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</si>
  <si>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</si>
  <si>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</si>
  <si>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</si>
  <si>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</si>
  <si>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</si>
  <si>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</si>
  <si>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</si>
  <si>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</si>
  <si>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</si>
  <si>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</si>
  <si>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</si>
  <si>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</si>
  <si>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</si>
  <si>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</si>
  <si>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</si>
  <si>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</si>
  <si>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</si>
  <si>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</si>
  <si>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</si>
  <si>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</si>
  <si>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</si>
  <si>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</si>
  <si>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</si>
  <si>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</si>
  <si>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</si>
  <si>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</si>
  <si>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</si>
  <si>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</si>
  <si>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</si>
  <si>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</si>
  <si>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</si>
  <si>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</si>
  <si>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</si>
  <si>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</si>
  <si>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</si>
  <si>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</si>
  <si>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</si>
  <si>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</si>
  <si>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</si>
  <si>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</si>
  <si>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</si>
  <si>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</si>
  <si>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</si>
  <si>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</si>
  <si>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</si>
  <si>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</si>
  <si>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</si>
  <si>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</si>
  <si>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</si>
  <si>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</si>
  <si>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</si>
  <si>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</si>
  <si>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</si>
  <si>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</si>
  <si>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</si>
  <si>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</si>
  <si>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</si>
  <si>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</si>
  <si>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</si>
  <si>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</si>
  <si>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</si>
  <si>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</si>
  <si>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</si>
  <si>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</si>
  <si>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</si>
  <si>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</si>
  <si>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</si>
  <si>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</si>
  <si>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</si>
  <si>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</si>
  <si>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</si>
  <si>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</si>
  <si>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</si>
  <si>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</si>
  <si>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</si>
  <si>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</si>
  <si>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</si>
  <si>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</si>
  <si>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</si>
  <si>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</si>
  <si>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</si>
  <si>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</si>
  <si>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</si>
  <si>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</si>
  <si>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</si>
  <si>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</si>
  <si>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</si>
  <si>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</si>
  <si>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</si>
  <si>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</si>
  <si>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</si>
  <si>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</si>
  <si>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</si>
  <si>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</si>
  <si>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</si>
  <si>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</si>
  <si>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</si>
  <si>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</si>
  <si>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</si>
  <si>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</si>
  <si>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</si>
  <si>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</si>
  <si>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</si>
  <si>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</si>
  <si>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</si>
  <si>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</si>
  <si>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</si>
  <si>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</si>
  <si>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</si>
  <si>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</si>
  <si>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</si>
  <si>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</si>
  <si>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</si>
  <si>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</si>
  <si>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</si>
  <si>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</si>
  <si>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</si>
  <si>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</si>
  <si>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</si>
  <si>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</si>
  <si>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</si>
  <si>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</si>
  <si>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</si>
  <si>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</si>
  <si>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</si>
  <si>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</si>
  <si>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</si>
  <si>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</si>
  <si>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</si>
  <si>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</si>
  <si>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</si>
  <si>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</si>
  <si>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</si>
  <si>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</si>
  <si>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</si>
  <si>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</si>
  <si>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</si>
  <si>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</si>
  <si>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</si>
  <si>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</si>
  <si>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</si>
  <si>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</si>
  <si>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</si>
  <si>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</si>
  <si>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</si>
  <si>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</si>
  <si>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</si>
  <si>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</si>
  <si>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</si>
  <si>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</si>
  <si>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</si>
  <si>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</si>
  <si>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</si>
  <si>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</si>
  <si>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</si>
  <si>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</si>
  <si>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</si>
  <si>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</si>
  <si>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</si>
  <si>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</si>
  <si>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</si>
  <si>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</si>
  <si>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</si>
  <si>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</si>
  <si>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</si>
  <si>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</si>
  <si>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</si>
  <si>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</si>
  <si>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</si>
  <si>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</si>
  <si>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</si>
  <si>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</si>
  <si>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</si>
  <si>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</si>
  <si>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</si>
  <si>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</si>
  <si>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</si>
  <si>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</si>
  <si>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</si>
  <si>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</si>
  <si>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</si>
  <si>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</si>
  <si>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</si>
  <si>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</si>
  <si>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</si>
  <si>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</si>
  <si>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</si>
  <si>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</si>
  <si>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</si>
  <si>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</si>
  <si>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</si>
  <si>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</si>
  <si>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</si>
  <si>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</si>
  <si>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</si>
  <si>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</si>
  <si>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</si>
  <si>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</si>
  <si>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</si>
  <si>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</si>
  <si>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</si>
  <si>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</si>
  <si>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</si>
  <si>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</si>
  <si>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</si>
  <si>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</si>
  <si>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</si>
  <si>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</si>
  <si>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</si>
  <si>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</si>
  <si>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</si>
  <si>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</si>
  <si>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</si>
  <si>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</si>
  <si>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</si>
  <si>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</si>
  <si>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</si>
  <si>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</si>
  <si>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</si>
  <si>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</si>
  <si>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</si>
  <si>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</si>
  <si>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</si>
  <si>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</si>
  <si>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</si>
  <si>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</si>
  <si>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</si>
  <si>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</si>
  <si>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</si>
  <si>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</si>
  <si>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</si>
  <si>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</si>
  <si>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</si>
  <si>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</si>
  <si>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</si>
  <si>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</si>
  <si>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</si>
  <si>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</si>
  <si>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</si>
  <si>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</si>
  <si>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</si>
  <si>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</si>
  <si>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</si>
  <si>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</si>
  <si>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</si>
  <si>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</si>
  <si>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</si>
  <si>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</si>
  <si>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</si>
  <si>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</si>
  <si>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</si>
  <si>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</si>
  <si>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</si>
  <si>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</si>
  <si>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</si>
  <si>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</si>
  <si>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</si>
  <si>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</si>
  <si>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</si>
  <si>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</si>
  <si>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</si>
  <si>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</si>
  <si>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</si>
  <si>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</si>
  <si>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</si>
  <si>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</si>
  <si>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</si>
  <si>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</si>
  <si>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</si>
  <si>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</si>
  <si>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</si>
  <si>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</si>
  <si>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</si>
  <si>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</si>
  <si>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</si>
  <si>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</si>
  <si>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</si>
  <si>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</si>
  <si>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</si>
  <si>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</si>
  <si>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</si>
  <si>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</si>
  <si>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</si>
  <si>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</si>
  <si>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</si>
  <si>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</si>
  <si>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</si>
  <si>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</si>
  <si>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</si>
  <si>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</si>
  <si>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</si>
  <si>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</si>
  <si>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</si>
  <si>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</si>
  <si>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</si>
  <si>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</si>
  <si>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</si>
  <si>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</si>
  <si>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</si>
  <si>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</si>
  <si>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</si>
  <si>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</si>
  <si>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</si>
  <si>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</si>
  <si>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</si>
  <si>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</si>
  <si>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</si>
  <si>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</si>
  <si>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</si>
  <si>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</si>
  <si>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</si>
  <si>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</si>
  <si>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</si>
  <si>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</si>
  <si>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</si>
  <si>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</si>
  <si>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</si>
  <si>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</si>
  <si>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</si>
  <si>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</si>
  <si>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</si>
  <si>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</si>
  <si>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</si>
  <si>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</si>
  <si>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</si>
  <si>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</si>
  <si>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</si>
  <si>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</si>
  <si>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</si>
  <si>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</si>
  <si>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</si>
  <si>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</si>
  <si>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</si>
  <si>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</si>
  <si>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</si>
  <si>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</si>
  <si>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</si>
  <si>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</si>
  <si>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</si>
  <si>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</si>
  <si>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</si>
  <si>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</si>
  <si>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</si>
  <si>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</si>
  <si>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</si>
  <si>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</si>
  <si>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</si>
  <si>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</si>
  <si>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</si>
  <si>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</si>
  <si>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</si>
  <si>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</si>
  <si>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</si>
  <si>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</si>
  <si>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</si>
  <si>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</si>
  <si>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</si>
  <si>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</si>
  <si>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</si>
  <si>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</si>
  <si>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</si>
  <si>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</si>
  <si>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</si>
  <si>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</si>
  <si>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</si>
  <si>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</si>
  <si>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</si>
  <si>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</si>
  <si>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</si>
  <si>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</si>
  <si>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</si>
  <si>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</si>
  <si>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</si>
  <si>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</si>
  <si>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</si>
  <si>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</si>
  <si>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</si>
  <si>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</si>
  <si>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</si>
  <si>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</si>
  <si>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</si>
  <si>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</si>
  <si>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</si>
  <si>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</si>
  <si>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</si>
  <si>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</si>
  <si>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</si>
  <si>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</si>
  <si>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</si>
  <si>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</si>
  <si>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</si>
  <si>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</si>
  <si>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</si>
  <si>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</si>
  <si>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</si>
  <si>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</si>
  <si>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</si>
  <si>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</si>
  <si>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</si>
  <si>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</si>
  <si>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</si>
  <si>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</si>
  <si>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</si>
  <si>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</si>
  <si>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</si>
  <si>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</si>
  <si>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</si>
  <si>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</si>
  <si>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</si>
  <si>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</si>
  <si>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</si>
  <si>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</si>
  <si>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</si>
  <si>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</si>
  <si>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</si>
  <si>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</si>
  <si>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</si>
  <si>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</si>
  <si>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</si>
  <si>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</si>
  <si>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</si>
  <si>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</si>
  <si>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</si>
  <si>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</si>
  <si>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</si>
  <si>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</si>
  <si>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</si>
  <si>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</si>
  <si>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</si>
  <si>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</si>
  <si>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</si>
  <si>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</si>
  <si>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</si>
  <si>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</si>
  <si>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</si>
  <si>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</si>
  <si>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</si>
  <si>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</si>
  <si>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</si>
  <si>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</si>
  <si>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</si>
  <si>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</si>
  <si>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</si>
  <si>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</si>
  <si>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</si>
  <si>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</si>
  <si>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</si>
  <si>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</si>
  <si>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</si>
  <si>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</si>
  <si>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</si>
  <si>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</si>
  <si>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</si>
  <si>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</si>
  <si>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</si>
  <si>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</si>
  <si>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</si>
  <si>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</si>
  <si>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</si>
  <si>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</si>
  <si>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</si>
  <si>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</si>
  <si>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</si>
  <si>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</si>
  <si>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</si>
  <si>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</si>
  <si>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</si>
  <si>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</si>
  <si>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</si>
  <si>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</si>
  <si>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</si>
  <si>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</si>
  <si>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</si>
  <si>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</si>
  <si>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</si>
  <si>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</si>
  <si>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</si>
  <si>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</si>
  <si>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</si>
  <si>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</si>
  <si>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</si>
  <si>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</si>
  <si>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</si>
  <si>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</si>
  <si>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</si>
  <si>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</si>
  <si>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</si>
  <si>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</si>
  <si>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</si>
  <si>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</si>
  <si>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</si>
  <si>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</si>
  <si>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</si>
  <si>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</si>
  <si>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</si>
  <si>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</si>
  <si>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</si>
  <si>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</si>
  <si>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</si>
  <si>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</si>
  <si>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</si>
  <si>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</si>
  <si>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</si>
  <si>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</si>
  <si>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</si>
  <si>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</si>
  <si>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</si>
  <si>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</si>
  <si>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</si>
  <si>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</si>
  <si>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</si>
  <si>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</si>
  <si>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</si>
  <si>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</si>
  <si>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</si>
  <si>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</si>
  <si>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</si>
  <si>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</si>
  <si>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</si>
  <si>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</si>
  <si>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</si>
  <si>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</si>
  <si>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</si>
  <si>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</si>
  <si>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</si>
  <si>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</si>
  <si>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</si>
  <si>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</si>
  <si>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</si>
  <si>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</si>
  <si>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</si>
  <si>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</si>
  <si>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</si>
  <si>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</si>
  <si>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</si>
  <si>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</si>
  <si>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</si>
  <si>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</si>
  <si>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</si>
  <si>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</si>
  <si>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</si>
  <si>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</si>
  <si>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</si>
  <si>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</si>
  <si>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</si>
  <si>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</si>
  <si>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</si>
  <si>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</si>
  <si>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</si>
  <si>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</si>
  <si>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</si>
  <si>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</si>
  <si>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</si>
  <si>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</si>
  <si>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</si>
  <si>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</si>
  <si>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</si>
  <si>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</si>
  <si>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</si>
  <si>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</si>
  <si>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</si>
  <si>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</si>
  <si>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</si>
  <si>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</si>
  <si>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</si>
  <si>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</si>
  <si>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</si>
  <si>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</si>
  <si>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</si>
  <si>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</si>
  <si>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</si>
  <si>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</si>
  <si>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</si>
  <si>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</si>
  <si>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</si>
  <si>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</si>
  <si>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</si>
  <si>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</si>
  <si>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</si>
  <si>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</si>
  <si>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</si>
  <si>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</si>
  <si>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</si>
  <si>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</si>
  <si>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</si>
  <si>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</si>
  <si>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</si>
  <si>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</si>
  <si>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</si>
  <si>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</si>
  <si>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</si>
  <si>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</si>
  <si>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</si>
  <si>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</si>
  <si>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</si>
  <si>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</si>
  <si>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</si>
  <si>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</si>
  <si>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</si>
  <si>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</si>
  <si>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</si>
  <si>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</si>
  <si>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</si>
  <si>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</si>
  <si>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</si>
  <si>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</si>
  <si>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</si>
  <si>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</si>
  <si>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</si>
  <si>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</si>
  <si>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</si>
  <si>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</si>
  <si>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</si>
  <si>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</si>
  <si>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</si>
  <si>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</si>
  <si>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</si>
  <si>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</si>
  <si>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</si>
  <si>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</si>
  <si>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</si>
  <si>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</si>
  <si>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</si>
  <si>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</si>
  <si>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</si>
  <si>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</si>
  <si>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</si>
  <si>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</si>
  <si>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</si>
  <si>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</si>
  <si>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</si>
  <si>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</si>
  <si>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</si>
  <si>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</si>
  <si>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</si>
  <si>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</si>
  <si>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</si>
  <si>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</si>
  <si>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</si>
  <si>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</si>
  <si>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</si>
  <si>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</si>
  <si>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</si>
  <si>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</si>
  <si>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</si>
  <si>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</si>
  <si>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</si>
  <si>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</si>
  <si>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</si>
  <si>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</si>
  <si>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</si>
  <si>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</si>
  <si>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</si>
  <si>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</si>
  <si>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</si>
  <si>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</si>
  <si>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</si>
  <si>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</si>
  <si>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</si>
  <si>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</si>
  <si>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</si>
  <si>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</si>
  <si>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</si>
  <si>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</si>
  <si>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</si>
  <si>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</si>
  <si>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</si>
  <si>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</si>
  <si>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</si>
  <si>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</si>
  <si>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</si>
  <si>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</si>
  <si>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</si>
  <si>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</si>
  <si>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</si>
  <si>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</si>
  <si>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</si>
  <si>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</si>
  <si>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</si>
  <si>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</si>
  <si>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</si>
  <si>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</si>
  <si>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</si>
  <si>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</si>
  <si>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</si>
  <si>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</si>
  <si>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</si>
  <si>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</si>
  <si>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</si>
  <si>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</si>
  <si>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</si>
  <si>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</si>
  <si>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</si>
  <si>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</si>
  <si>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</si>
  <si>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</si>
  <si>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</si>
  <si>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</si>
  <si>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</si>
  <si>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</si>
  <si>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</si>
  <si>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</si>
  <si>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</si>
  <si>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</si>
  <si>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</si>
  <si>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</si>
  <si>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</si>
  <si>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</si>
  <si>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</si>
  <si>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</si>
  <si>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</si>
  <si>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</si>
  <si>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</si>
  <si>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</si>
  <si>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</si>
  <si>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</si>
  <si>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</si>
  <si>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</si>
  <si>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</si>
  <si>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</si>
  <si>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</si>
  <si>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</si>
  <si>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</si>
  <si>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</si>
  <si>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</si>
  <si>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</si>
  <si>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</si>
  <si>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</si>
  <si>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</si>
  <si>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</si>
  <si>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</si>
  <si>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</si>
  <si>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</si>
  <si>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</si>
  <si>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</si>
  <si>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</si>
  <si>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</si>
  <si>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</si>
  <si>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</si>
  <si>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</si>
  <si>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</si>
  <si>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</si>
  <si>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</si>
  <si>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</si>
  <si>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</si>
  <si>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</si>
  <si>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</si>
  <si>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</si>
  <si>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</si>
  <si>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</si>
  <si>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</si>
  <si>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</si>
  <si>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</si>
  <si>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</si>
  <si>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</si>
  <si>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</si>
  <si>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</si>
  <si>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</si>
  <si>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</si>
  <si>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</si>
  <si>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</si>
  <si>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</si>
  <si>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</si>
  <si>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</si>
  <si>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</si>
  <si>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</si>
  <si>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</si>
  <si>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</si>
  <si>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</si>
  <si>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</si>
  <si>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</si>
  <si>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</si>
  <si>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</si>
  <si>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</si>
  <si>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</si>
  <si>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</si>
  <si>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</si>
  <si>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</si>
  <si>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</si>
  <si>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</si>
  <si>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</si>
  <si>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</si>
  <si>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</si>
  <si>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</si>
  <si>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</si>
  <si>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</si>
  <si>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</si>
  <si>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</si>
  <si>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</si>
  <si>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</si>
  <si>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</si>
  <si>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</si>
  <si>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</si>
  <si>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</si>
  <si>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</si>
  <si>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</si>
  <si>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</si>
  <si>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</si>
  <si>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</si>
  <si>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</si>
  <si>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</si>
  <si>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</si>
  <si>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</si>
  <si>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</si>
  <si>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</si>
  <si>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</si>
  <si>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</si>
  <si>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</si>
  <si>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</si>
  <si>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</si>
  <si>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</si>
  <si>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</si>
  <si>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</si>
  <si>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</si>
  <si>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</si>
  <si>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</si>
  <si>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</si>
  <si>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</si>
  <si>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</si>
  <si>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</si>
  <si>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</si>
  <si>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</si>
  <si>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</si>
  <si>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</si>
  <si>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</si>
  <si>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</si>
  <si>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</si>
  <si>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</si>
  <si>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</si>
  <si>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</si>
  <si>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</si>
  <si>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</si>
  <si>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</si>
  <si>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</si>
  <si>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</si>
  <si>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</si>
  <si>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</si>
  <si>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</si>
  <si>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</si>
  <si>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</si>
  <si>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</si>
  <si>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</si>
  <si>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</si>
  <si>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</si>
  <si>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</si>
  <si>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</si>
  <si>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</si>
  <si>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</si>
  <si>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</si>
  <si>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</si>
  <si>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</si>
  <si>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</si>
  <si>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</si>
  <si>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</si>
  <si>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</si>
  <si>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</si>
  <si>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</si>
  <si>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</si>
  <si>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</si>
  <si>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</si>
  <si>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</si>
  <si>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</si>
  <si>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</si>
  <si>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</si>
  <si>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</si>
  <si>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</si>
  <si>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</si>
  <si>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</si>
  <si>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</si>
  <si>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</si>
  <si>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</si>
  <si>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</si>
  <si>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</si>
  <si>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</si>
  <si>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</si>
  <si>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</si>
  <si>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</si>
  <si>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</si>
  <si>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</si>
  <si>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</si>
  <si>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</si>
  <si>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</si>
  <si>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</si>
  <si>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</si>
  <si>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</si>
  <si>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</si>
  <si>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</si>
  <si>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</si>
  <si>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</si>
  <si>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</si>
  <si>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</si>
  <si>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</si>
  <si>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</si>
  <si>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</si>
  <si>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</si>
  <si>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</si>
  <si>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</si>
  <si>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</si>
  <si>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</si>
  <si>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</si>
  <si>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</si>
  <si>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</si>
  <si>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</si>
  <si>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</si>
  <si>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</si>
  <si>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</si>
  <si>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</si>
  <si>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</si>
  <si>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</si>
  <si>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</si>
  <si>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</si>
  <si>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</si>
  <si>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</si>
  <si>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</si>
  <si>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</si>
  <si>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</si>
  <si>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</si>
  <si>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</si>
  <si>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</si>
  <si>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</si>
  <si>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</si>
  <si>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</si>
  <si>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</si>
  <si>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</si>
  <si>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</si>
  <si>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</si>
  <si>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</si>
  <si>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</si>
  <si>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</si>
  <si>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</si>
  <si>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</si>
  <si>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</si>
  <si>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</si>
  <si>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</si>
  <si>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</si>
  <si>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</si>
  <si>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</si>
  <si>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</si>
  <si>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</si>
  <si>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</si>
  <si>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</si>
  <si>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</si>
  <si>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</si>
  <si>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</si>
  <si>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</si>
  <si>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</si>
  <si>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</si>
  <si>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</si>
  <si>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</si>
  <si>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</si>
  <si>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</si>
  <si>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</si>
  <si>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</si>
  <si>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</si>
  <si>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</si>
  <si>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</si>
  <si>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</si>
  <si>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</si>
  <si>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</si>
  <si>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</si>
  <si>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</si>
  <si>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</si>
  <si>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</si>
  <si>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</si>
  <si>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</si>
  <si>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</si>
  <si>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</si>
  <si>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</si>
  <si>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</si>
  <si>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</si>
  <si>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</si>
  <si>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</si>
  <si>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</si>
  <si>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</si>
  <si>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</si>
  <si>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</si>
  <si>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</si>
  <si>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</si>
  <si>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</si>
  <si>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</si>
  <si>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</si>
  <si>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</si>
  <si>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</si>
  <si>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</si>
  <si>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</si>
  <si>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</si>
  <si>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</si>
  <si>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</si>
  <si>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</si>
  <si>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</si>
  <si>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</si>
  <si>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</si>
  <si>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</si>
  <si>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</si>
  <si>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</si>
  <si>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</si>
  <si>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</si>
  <si>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</si>
  <si>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</si>
  <si>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</si>
  <si>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</si>
  <si>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</si>
  <si>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</si>
  <si>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</si>
  <si>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</si>
  <si>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</si>
  <si>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</si>
  <si>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</si>
  <si>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</si>
  <si>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</si>
  <si>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</si>
  <si>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</si>
  <si>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</si>
  <si>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</si>
  <si>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</si>
  <si>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</si>
  <si>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</si>
  <si>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</si>
  <si>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</si>
  <si>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</si>
  <si>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</si>
  <si>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</si>
  <si>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</si>
  <si>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</si>
  <si>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</si>
  <si>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</si>
  <si>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</si>
  <si>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</si>
  <si>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</si>
  <si>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</si>
  <si>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</si>
  <si>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</si>
  <si>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</si>
  <si>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</si>
  <si>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</si>
  <si>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</si>
  <si>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</si>
  <si>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</si>
  <si>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</si>
  <si>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</si>
  <si>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</si>
  <si>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</si>
  <si>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</si>
  <si>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</si>
  <si>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</si>
  <si>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</si>
  <si>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</si>
  <si>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</si>
  <si>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</si>
  <si>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</si>
  <si>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</si>
  <si>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</si>
  <si>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</si>
  <si>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</si>
  <si>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</si>
  <si>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</si>
  <si>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</si>
  <si>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</si>
  <si>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</si>
  <si>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</si>
  <si>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</si>
  <si>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</si>
  <si>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</si>
  <si>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</si>
  <si>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</si>
  <si>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</si>
  <si>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</si>
  <si>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</si>
  <si>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</si>
  <si>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</si>
  <si>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</si>
  <si>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</si>
  <si>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</si>
  <si>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</si>
  <si>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</si>
  <si>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</si>
  <si>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</si>
  <si>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</si>
  <si>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</si>
  <si>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</si>
  <si>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</si>
  <si>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</si>
  <si>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</si>
  <si>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</si>
  <si>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</si>
  <si>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</si>
  <si>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</si>
  <si>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</si>
  <si>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</si>
  <si>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</si>
  <si>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</si>
  <si>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</si>
  <si>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</si>
  <si>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</si>
  <si>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</si>
  <si>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</si>
  <si>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</si>
  <si>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</si>
  <si>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</si>
  <si>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</si>
  <si>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</si>
  <si>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</si>
  <si>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</si>
  <si>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</si>
  <si>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</si>
  <si>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</si>
  <si>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</si>
  <si>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</si>
  <si>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</si>
  <si>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</si>
  <si>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</si>
  <si>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</si>
  <si>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</si>
  <si>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</si>
  <si>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</si>
  <si>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</si>
  <si>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</si>
  <si>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</si>
  <si>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</si>
  <si>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</si>
  <si>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</si>
  <si>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</si>
  <si>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</si>
  <si>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</si>
  <si>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</si>
  <si>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</si>
  <si>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</si>
  <si>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</si>
  <si>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</si>
  <si>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</si>
  <si>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</si>
  <si>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</si>
  <si>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</si>
  <si>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</si>
  <si>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</si>
  <si>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</si>
  <si>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</si>
  <si>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</si>
  <si>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</si>
  <si>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</si>
  <si>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</si>
  <si>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</si>
  <si>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</si>
  <si>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</si>
  <si>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</si>
  <si>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</si>
  <si>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</si>
  <si>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</si>
  <si>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</si>
  <si>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</si>
  <si>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</si>
  <si>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</si>
  <si>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</si>
  <si>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</si>
  <si>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</si>
  <si>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</si>
  <si>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</si>
  <si>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</si>
  <si>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</si>
  <si>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</si>
  <si>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</si>
  <si>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</si>
  <si>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</si>
  <si>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</si>
  <si>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</si>
  <si>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</si>
  <si>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</si>
  <si>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</si>
  <si>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</si>
  <si>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</si>
  <si>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</si>
  <si>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</si>
  <si>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</si>
  <si>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</si>
  <si>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</si>
  <si>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</si>
  <si>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</si>
  <si>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</si>
  <si>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</si>
  <si>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</si>
  <si>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</si>
  <si>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</si>
  <si>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</si>
  <si>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</si>
  <si>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</si>
  <si>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</si>
  <si>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</si>
  <si>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</si>
  <si>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</si>
  <si>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</si>
  <si>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</si>
  <si>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</si>
  <si>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</si>
  <si>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</si>
  <si>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</si>
  <si>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</si>
  <si>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</si>
  <si>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</si>
  <si>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</si>
  <si>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</si>
  <si>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</si>
  <si>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</si>
  <si>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</si>
  <si>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</si>
  <si>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</si>
  <si>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</si>
  <si>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</si>
  <si>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</si>
  <si>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</si>
  <si>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</si>
  <si>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</si>
  <si>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</si>
  <si>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</si>
  <si>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</si>
  <si>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</si>
  <si>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</si>
  <si>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</si>
  <si>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</si>
  <si>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</si>
  <si>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</si>
  <si>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</si>
  <si>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</si>
  <si>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</si>
  <si>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</si>
  <si>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</si>
  <si>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</si>
  <si>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</si>
  <si>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</si>
  <si>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</si>
  <si>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</si>
  <si>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</si>
  <si>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</si>
  <si>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</si>
  <si>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</si>
  <si>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</si>
  <si>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</si>
  <si>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</si>
  <si>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</si>
  <si>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</si>
  <si>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</si>
  <si>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</si>
  <si>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</si>
  <si>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</si>
  <si>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</si>
  <si>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</si>
  <si>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</si>
  <si>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</si>
  <si>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</si>
  <si>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</si>
  <si>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</si>
  <si>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</si>
  <si>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</si>
  <si>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</si>
  <si>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</si>
  <si>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</si>
  <si>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</si>
  <si>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</si>
  <si>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</si>
  <si>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</si>
  <si>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</si>
  <si>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</si>
  <si>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</si>
  <si>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</si>
  <si>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</si>
  <si>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</si>
  <si>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</si>
  <si>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</si>
  <si>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</si>
  <si>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</si>
  <si>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</si>
  <si>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</si>
  <si>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</si>
  <si>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</si>
  <si>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</si>
  <si>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</si>
  <si>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</si>
  <si>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</si>
  <si>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</si>
  <si>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</si>
  <si>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</si>
  <si>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</si>
  <si>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</si>
  <si>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</si>
  <si>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</si>
  <si>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</si>
  <si>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</si>
  <si>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</si>
  <si>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</si>
  <si>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</si>
  <si>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</si>
  <si>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</si>
  <si>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</si>
  <si>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</si>
  <si>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</si>
  <si>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</si>
  <si>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</si>
  <si>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</si>
  <si>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</si>
  <si>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</si>
  <si>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</si>
  <si>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</si>
  <si>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</si>
  <si>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</si>
  <si>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</si>
  <si>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</si>
  <si>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</si>
  <si>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</si>
  <si>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</si>
  <si>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</si>
  <si>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</si>
  <si>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</si>
  <si>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</si>
  <si>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</si>
  <si>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</si>
  <si>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</si>
  <si>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</si>
  <si>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</si>
  <si>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</si>
  <si>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</si>
  <si>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</si>
  <si>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</si>
  <si>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</si>
  <si>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</si>
  <si>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</si>
  <si>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</si>
  <si>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</si>
  <si>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</si>
  <si>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</si>
  <si>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</si>
  <si>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</si>
  <si>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</si>
  <si>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</si>
  <si>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</si>
  <si>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</si>
  <si>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</si>
  <si>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</si>
  <si>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</si>
  <si>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</si>
  <si>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</si>
  <si>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</si>
  <si>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</si>
  <si>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</si>
  <si>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</si>
  <si>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</si>
  <si>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</si>
  <si>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</si>
  <si>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</si>
  <si>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</si>
  <si>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</si>
  <si>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</si>
  <si>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</si>
  <si>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</si>
  <si>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</si>
  <si>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</si>
  <si>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</si>
  <si>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</si>
  <si>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</si>
  <si>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</si>
  <si>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</si>
  <si>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</si>
  <si>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</si>
  <si>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</si>
  <si>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</si>
  <si>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</si>
  <si>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</si>
  <si>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</si>
  <si>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</si>
  <si>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</si>
  <si>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</si>
  <si>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</si>
  <si>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</si>
  <si>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</si>
  <si>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</si>
  <si>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</si>
  <si>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</si>
  <si>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</si>
  <si>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</si>
  <si>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</si>
  <si>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</si>
  <si>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</si>
  <si>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</si>
  <si>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</si>
  <si>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</si>
  <si>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</si>
  <si>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</si>
  <si>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</si>
  <si>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</si>
  <si>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</si>
  <si>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</si>
  <si>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</si>
  <si>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</si>
  <si>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</si>
  <si>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</si>
  <si>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</si>
  <si>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</si>
  <si>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</si>
  <si>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</si>
  <si>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</si>
  <si>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</si>
  <si>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</si>
  <si>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</si>
  <si>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</si>
  <si>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</si>
  <si>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</si>
  <si>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</si>
  <si>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</si>
  <si>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</si>
  <si>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</si>
  <si>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</si>
  <si>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</si>
  <si>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</si>
  <si>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</si>
  <si>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</si>
  <si>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</si>
  <si>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</si>
  <si>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</si>
  <si>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</si>
  <si>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</si>
  <si>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</si>
  <si>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</si>
  <si>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</si>
  <si>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</si>
  <si>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</si>
  <si>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</si>
  <si>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</si>
  <si>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</si>
  <si>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</si>
  <si>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</si>
  <si>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</si>
  <si>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</si>
  <si>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</si>
  <si>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</si>
  <si>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</si>
  <si>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</si>
  <si>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</si>
  <si>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</si>
  <si>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</si>
  <si>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</si>
  <si>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</si>
  <si>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</si>
  <si>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</si>
  <si>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</si>
  <si>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</si>
  <si>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</si>
  <si>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</si>
  <si>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</si>
  <si>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</si>
  <si>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</si>
  <si>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</si>
  <si>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</si>
  <si>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</si>
  <si>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</si>
  <si>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</si>
  <si>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</si>
  <si>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</si>
  <si>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</si>
  <si>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</si>
  <si>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</si>
  <si>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</si>
  <si>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</si>
  <si>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</si>
  <si>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</si>
  <si>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</si>
  <si>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</si>
  <si>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</si>
  <si>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</si>
  <si>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</si>
  <si>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</si>
  <si>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</si>
  <si>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</si>
  <si>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</si>
  <si>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</si>
  <si>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</si>
  <si>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</si>
  <si>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</si>
  <si>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</si>
  <si>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</si>
  <si>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</si>
  <si>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</si>
  <si>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</si>
  <si>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</si>
  <si>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</si>
  <si>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</si>
  <si>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</si>
  <si>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</si>
  <si>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</si>
  <si>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</si>
  <si>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</si>
  <si>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</si>
  <si>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</si>
  <si>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</si>
  <si>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</si>
  <si>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</si>
  <si>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</si>
  <si>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</si>
  <si>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</si>
  <si>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</si>
  <si>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</si>
  <si>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</si>
  <si>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</si>
  <si>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</si>
  <si>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</si>
  <si>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</si>
  <si>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</si>
  <si>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</si>
  <si>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</si>
  <si>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</si>
  <si>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</si>
  <si>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</si>
  <si>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</si>
  <si>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</si>
  <si>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</si>
  <si>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</si>
  <si>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</si>
  <si>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</si>
  <si>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</si>
  <si>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</si>
  <si>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</si>
  <si>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</si>
  <si>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</si>
  <si>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</si>
  <si>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</si>
  <si>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</si>
  <si>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</si>
  <si>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</si>
  <si>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</si>
  <si>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</si>
  <si>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</si>
  <si>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</si>
  <si>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</si>
  <si>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</si>
  <si>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</si>
  <si>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</si>
  <si>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</si>
  <si>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</si>
  <si>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</si>
  <si>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</si>
  <si>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</si>
  <si>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</si>
  <si>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</si>
  <si>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</si>
  <si>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</si>
  <si>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</si>
  <si>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</si>
  <si>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</si>
  <si>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</si>
  <si>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</si>
  <si>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</si>
  <si>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</si>
  <si>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</si>
  <si>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</si>
  <si>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</si>
  <si>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</si>
  <si>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</si>
  <si>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</si>
  <si>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</si>
  <si>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</si>
  <si>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</si>
  <si>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</si>
  <si>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</si>
  <si>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</si>
  <si>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</si>
  <si>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</si>
  <si>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</si>
  <si>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</si>
  <si>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</si>
  <si>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</si>
  <si>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</si>
  <si>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</si>
  <si>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</si>
  <si>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</si>
  <si>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</si>
  <si>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</si>
  <si>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</si>
  <si>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</si>
  <si>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</si>
  <si>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</si>
  <si>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</si>
  <si>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</si>
  <si>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</si>
  <si>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</si>
  <si>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</si>
  <si>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</si>
  <si>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</si>
  <si>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</si>
  <si>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</si>
  <si>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</si>
  <si>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</si>
  <si>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</si>
  <si>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</si>
  <si>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</si>
  <si>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</si>
  <si>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</si>
  <si>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</si>
  <si>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</si>
  <si>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</si>
  <si>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</si>
  <si>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</si>
  <si>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</si>
  <si>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</si>
  <si>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</si>
  <si>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</si>
  <si>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</si>
  <si>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</si>
  <si>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</si>
  <si>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</si>
  <si>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</si>
  <si>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</si>
  <si>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</si>
  <si>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</si>
  <si>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</si>
  <si>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</si>
  <si>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</si>
  <si>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</si>
  <si>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</si>
  <si>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</si>
  <si>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</si>
  <si>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</si>
  <si>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</si>
  <si>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</si>
  <si>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</si>
  <si>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</si>
  <si>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</si>
  <si>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</si>
  <si>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</si>
  <si>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</si>
  <si>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</si>
  <si>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</si>
  <si>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</si>
  <si>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</si>
  <si>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</si>
  <si>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</si>
  <si>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</si>
  <si>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</si>
  <si>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</si>
  <si>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</si>
  <si>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</si>
  <si>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</si>
  <si>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</si>
  <si>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</si>
  <si>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</si>
  <si>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</si>
  <si>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</si>
  <si>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</si>
  <si>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</si>
  <si>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</si>
  <si>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</si>
  <si>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</si>
  <si>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</si>
  <si>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</si>
  <si>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</si>
  <si>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</si>
  <si>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</si>
  <si>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</si>
  <si>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</si>
  <si>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</si>
  <si>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</si>
  <si>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</si>
  <si>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</si>
  <si>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</si>
  <si>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</si>
  <si>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</si>
  <si>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</si>
  <si>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</si>
  <si>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</si>
  <si>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</si>
  <si>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</si>
  <si>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</si>
  <si>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</si>
  <si>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</si>
  <si>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</si>
  <si>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</si>
  <si>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</si>
  <si>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</si>
  <si>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</si>
  <si>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</si>
  <si>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</si>
  <si>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</si>
  <si>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</si>
  <si>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</si>
  <si>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</si>
  <si>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</si>
  <si>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</si>
  <si>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</si>
  <si>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</si>
  <si>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</si>
  <si>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</si>
  <si>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</si>
  <si>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</si>
  <si>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</si>
  <si>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</si>
  <si>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</si>
  <si>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</si>
  <si>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</si>
  <si>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</si>
  <si>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</si>
  <si>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</si>
  <si>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</si>
  <si>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</si>
  <si>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</si>
  <si>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</si>
  <si>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</si>
  <si>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</si>
  <si>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</si>
  <si>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</si>
  <si>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</si>
  <si>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</si>
  <si>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</si>
  <si>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</si>
  <si>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</si>
  <si>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</si>
  <si>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</si>
  <si>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</si>
  <si>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</si>
  <si>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</si>
  <si>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</si>
  <si>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</si>
  <si>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</si>
  <si>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</si>
  <si>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</si>
  <si>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</si>
  <si>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</si>
  <si>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</si>
  <si>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</si>
  <si>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</si>
  <si>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</si>
  <si>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</si>
  <si>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</si>
  <si>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</si>
  <si>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</si>
  <si>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</si>
  <si>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</si>
  <si>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</si>
  <si>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</si>
  <si>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</si>
  <si>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</si>
  <si>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</si>
  <si>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</si>
  <si>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</si>
  <si>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</si>
  <si>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</si>
  <si>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</si>
  <si>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</si>
  <si>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</si>
  <si>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</si>
  <si>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</si>
  <si>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</si>
  <si>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</si>
  <si>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</si>
  <si>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</si>
  <si>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</si>
  <si>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</si>
  <si>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</si>
  <si>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</si>
  <si>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</si>
  <si>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</si>
  <si>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</si>
  <si>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</si>
  <si>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</si>
  <si>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</si>
  <si>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</si>
  <si>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</si>
  <si>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</si>
  <si>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</si>
  <si>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</si>
  <si>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</si>
  <si>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</si>
  <si>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</si>
  <si>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</si>
  <si>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</si>
  <si>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</si>
  <si>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</si>
  <si>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</si>
  <si>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</si>
  <si>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</si>
  <si>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</si>
  <si>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</si>
  <si>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</si>
  <si>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</si>
  <si>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</si>
  <si>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</si>
  <si>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</si>
  <si>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</si>
  <si>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</si>
  <si>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</si>
  <si>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</si>
  <si>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</si>
  <si>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</si>
  <si>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</si>
  <si>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</si>
  <si>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</si>
  <si>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</si>
  <si>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</si>
  <si>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</si>
  <si>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</si>
  <si>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</si>
  <si>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</si>
  <si>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</si>
  <si>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</si>
  <si>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</si>
  <si>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</si>
  <si>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</si>
  <si>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</si>
  <si>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</si>
  <si>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</si>
  <si>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</si>
  <si>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</si>
  <si>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</si>
  <si>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</si>
  <si>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</si>
  <si>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</si>
  <si>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</si>
  <si>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</si>
  <si>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</si>
  <si>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</si>
  <si>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</si>
  <si>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</si>
  <si>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</si>
  <si>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</si>
  <si>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</si>
  <si>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</si>
  <si>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</si>
  <si>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</si>
  <si>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</si>
  <si>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</si>
  <si>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</si>
  <si>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</si>
  <si>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</si>
  <si>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</si>
  <si>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</si>
  <si>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</si>
  <si>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</si>
  <si>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</si>
  <si>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</si>
  <si>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</si>
  <si>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</si>
  <si>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</si>
  <si>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</si>
  <si>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</si>
  <si>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</si>
  <si>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</si>
  <si>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</si>
  <si>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</si>
  <si>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</si>
  <si>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</si>
  <si>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</si>
  <si>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</si>
  <si>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</si>
  <si>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</si>
  <si>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</si>
  <si>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</si>
  <si>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</si>
  <si>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</si>
  <si>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</si>
  <si>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</si>
  <si>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</si>
  <si>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</si>
  <si>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</si>
  <si>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</si>
  <si>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</si>
  <si>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</si>
  <si>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</si>
  <si>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</si>
  <si>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</si>
  <si>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</si>
  <si>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</si>
  <si>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</si>
  <si>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</si>
  <si>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</si>
  <si>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</si>
  <si>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</si>
  <si>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</si>
  <si>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</si>
  <si>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</si>
  <si>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</si>
  <si>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</si>
  <si>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</si>
  <si>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</si>
  <si>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</si>
  <si>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</si>
  <si>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</si>
  <si>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</si>
  <si>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</si>
  <si>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</si>
  <si>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</si>
  <si>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</si>
  <si>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</si>
  <si>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</si>
  <si>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</si>
  <si>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</si>
  <si>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</si>
  <si>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</si>
  <si>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</si>
  <si>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</si>
  <si>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</si>
  <si>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</si>
  <si>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</si>
  <si>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</si>
  <si>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</si>
  <si>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</si>
  <si>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</si>
  <si>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</si>
  <si>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</si>
  <si>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</si>
  <si>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</si>
  <si>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</si>
  <si>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</si>
  <si>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</si>
  <si>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</si>
  <si>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</si>
  <si>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</si>
  <si>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</si>
  <si>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</si>
  <si>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</si>
  <si>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</si>
  <si>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</si>
  <si>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</si>
  <si>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</si>
  <si>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</si>
  <si>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</si>
  <si>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</si>
  <si>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</si>
  <si>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</si>
  <si>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</si>
  <si>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</si>
  <si>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</si>
  <si>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</si>
  <si>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</si>
  <si>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</si>
  <si>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</si>
  <si>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</si>
  <si>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</si>
  <si>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</si>
  <si>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</si>
  <si>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</si>
  <si>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</si>
  <si>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</si>
  <si>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</si>
  <si>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</si>
  <si>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</si>
  <si>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</si>
  <si>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</si>
  <si>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</si>
  <si>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</si>
  <si>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</si>
  <si>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</si>
  <si>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</si>
  <si>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</si>
  <si>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</si>
  <si>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</si>
  <si>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</si>
  <si>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</si>
  <si>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</si>
  <si>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</si>
  <si>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</si>
  <si>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</si>
  <si>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</si>
  <si>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</si>
  <si>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</si>
  <si>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</si>
  <si>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</si>
  <si>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</si>
  <si>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</si>
  <si>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</si>
  <si>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</si>
  <si>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</si>
  <si>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</si>
  <si>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</si>
  <si>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</si>
  <si>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</si>
  <si>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</si>
  <si>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</si>
  <si>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</si>
  <si>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</si>
  <si>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</si>
  <si>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</si>
  <si>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</si>
  <si>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</si>
  <si>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</si>
  <si>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</si>
  <si>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</si>
  <si>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</si>
  <si>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</si>
  <si>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</si>
  <si>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</si>
  <si>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</si>
  <si>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</si>
  <si>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</si>
  <si>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</si>
  <si>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</si>
  <si>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</si>
  <si>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</si>
  <si>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</si>
  <si>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</si>
  <si>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</si>
  <si>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</si>
  <si>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</si>
  <si>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</si>
  <si>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</si>
  <si>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</si>
  <si>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</si>
  <si>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</si>
  <si>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</si>
  <si>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</si>
  <si>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</si>
  <si>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</si>
  <si>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</si>
  <si>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</si>
  <si>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</si>
  <si>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</si>
  <si>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</si>
  <si>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</si>
  <si>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</si>
  <si>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</si>
  <si>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</si>
  <si>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</si>
  <si>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</si>
  <si>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</si>
  <si>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</si>
  <si>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</si>
  <si>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</si>
  <si>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</si>
  <si>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</si>
  <si>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</si>
  <si>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</si>
  <si>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</si>
  <si>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</si>
  <si>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</si>
  <si>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</si>
  <si>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</si>
  <si>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</si>
  <si>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</si>
  <si>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</si>
  <si>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</si>
  <si>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</si>
  <si>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</si>
  <si>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</si>
  <si>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</si>
  <si>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</si>
  <si>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</si>
  <si>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</si>
  <si>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</si>
  <si>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</si>
  <si>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</si>
  <si>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</si>
  <si>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</si>
  <si>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</si>
  <si>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</si>
  <si>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</si>
  <si>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</si>
  <si>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</si>
  <si>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</si>
  <si>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</si>
  <si>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</si>
  <si>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</si>
  <si>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</si>
  <si>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</si>
  <si>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</si>
  <si>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</si>
  <si>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</si>
  <si>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</si>
  <si>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</si>
  <si>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</si>
  <si>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</si>
  <si>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</si>
  <si>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</si>
  <si>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</si>
  <si>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</si>
  <si>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</si>
  <si>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</si>
  <si>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</si>
  <si>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</si>
  <si>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</si>
  <si>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</si>
  <si>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</si>
  <si>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</si>
  <si>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</si>
  <si>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</si>
  <si>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</si>
  <si>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</si>
  <si>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</si>
  <si>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</si>
  <si>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</si>
  <si>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</si>
  <si>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</si>
  <si>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</si>
  <si>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</si>
  <si>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</si>
  <si>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</si>
  <si>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</si>
  <si>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</si>
  <si>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</si>
  <si>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</si>
  <si>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</si>
  <si>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</si>
  <si>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</si>
  <si>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</si>
  <si>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</si>
  <si>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</si>
  <si>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</si>
  <si>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</si>
  <si>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</si>
  <si>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</si>
  <si>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</si>
  <si>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</si>
  <si>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</si>
  <si>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</si>
  <si>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</si>
  <si>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</si>
  <si>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</si>
  <si>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</si>
  <si>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</si>
  <si>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</si>
  <si>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</si>
  <si>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</si>
  <si>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</si>
  <si>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</si>
  <si>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</si>
  <si>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</si>
  <si>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</si>
  <si>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</si>
  <si>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</si>
  <si>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</si>
  <si>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</si>
  <si>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</si>
  <si>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</si>
  <si>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</si>
  <si>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</si>
  <si>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</si>
  <si>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</si>
  <si>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</si>
  <si>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</si>
  <si>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</si>
  <si>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</si>
  <si>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</si>
  <si>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</si>
  <si>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</si>
  <si>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</si>
  <si>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</si>
  <si>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</si>
  <si>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</si>
  <si>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</si>
  <si>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</si>
  <si>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</si>
  <si>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</si>
  <si>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</si>
  <si>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</si>
  <si>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</si>
  <si>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</si>
  <si>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</si>
  <si>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</si>
  <si>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</si>
  <si>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</si>
  <si>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</si>
  <si>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</si>
  <si>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</si>
  <si>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</si>
  <si>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</si>
  <si>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</si>
  <si>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</si>
  <si>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</si>
  <si>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</si>
  <si>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</si>
  <si>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</si>
  <si>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</si>
  <si>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</si>
  <si>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</si>
  <si>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</si>
  <si>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</si>
  <si>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</si>
  <si>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</si>
  <si>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</si>
  <si>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</si>
  <si>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</si>
  <si>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</si>
  <si>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</si>
  <si>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</si>
  <si>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</si>
  <si>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</si>
  <si>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</si>
  <si>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</si>
  <si>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</si>
  <si>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</si>
  <si>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</si>
  <si>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</si>
  <si>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</si>
  <si>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</si>
  <si>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</si>
  <si>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</si>
  <si>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</si>
  <si>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</si>
  <si>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</si>
  <si>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</si>
  <si>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</si>
  <si>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</si>
  <si>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</si>
  <si>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</si>
  <si>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</si>
  <si>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</si>
  <si>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</si>
  <si>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</si>
  <si>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</si>
  <si>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</si>
  <si>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</si>
  <si>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</si>
  <si>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</si>
  <si>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</si>
  <si>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</si>
  <si>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</si>
  <si>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</si>
  <si>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</si>
  <si>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</si>
  <si>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</si>
  <si>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</si>
  <si>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</si>
  <si>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</si>
  <si>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</si>
  <si>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</si>
  <si>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</si>
  <si>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</si>
  <si>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</si>
  <si>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</si>
  <si>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</si>
  <si>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</si>
  <si>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</si>
  <si>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</si>
  <si>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</si>
  <si>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</si>
  <si>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</si>
  <si>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</si>
  <si>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</si>
  <si>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</si>
  <si>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</si>
  <si>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</si>
  <si>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</si>
  <si>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</si>
  <si>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</si>
  <si>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</si>
  <si>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</si>
  <si>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</si>
  <si>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</si>
  <si>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</si>
  <si>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</si>
  <si>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</si>
  <si>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</si>
  <si>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</si>
  <si>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</si>
  <si>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</si>
  <si>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</si>
  <si>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</si>
  <si>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</si>
  <si>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</si>
  <si>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</si>
  <si>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</si>
  <si>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</si>
  <si>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</si>
  <si>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</si>
  <si>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</si>
  <si>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</si>
  <si>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</si>
  <si>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</si>
  <si>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</si>
  <si>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</si>
  <si>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</si>
  <si>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</si>
  <si>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</si>
  <si>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</si>
  <si>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</si>
  <si>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</si>
  <si>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</si>
  <si>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</si>
  <si>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</si>
  <si>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</si>
  <si>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</si>
  <si>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</si>
  <si>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</si>
  <si>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</si>
  <si>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</si>
  <si>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</si>
  <si>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</si>
  <si>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</si>
  <si>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</si>
  <si>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</si>
  <si>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</si>
  <si>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</si>
  <si>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</si>
  <si>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</si>
  <si>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</si>
  <si>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</si>
  <si>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</si>
  <si>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</si>
  <si>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</si>
  <si>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</si>
  <si>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</si>
  <si>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</si>
  <si>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</si>
  <si>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</si>
  <si>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</si>
  <si>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</si>
  <si>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</si>
  <si>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</si>
  <si>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</si>
  <si>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</si>
  <si>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</si>
  <si>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</si>
  <si>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</si>
  <si>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</si>
  <si>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</si>
  <si>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</si>
  <si>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</si>
  <si>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</si>
  <si>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</si>
  <si>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</si>
  <si>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</si>
  <si>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</si>
  <si>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</si>
  <si>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</si>
  <si>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</si>
  <si>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</si>
  <si>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</si>
  <si>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</si>
  <si>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</si>
  <si>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</si>
  <si>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</si>
  <si>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</si>
  <si>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</si>
  <si>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</si>
  <si>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</si>
  <si>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</si>
  <si>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</si>
  <si>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</si>
  <si>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</si>
  <si>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</si>
  <si>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</si>
  <si>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</si>
  <si>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</si>
  <si>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</si>
  <si>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</si>
  <si>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</si>
  <si>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</si>
  <si>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</si>
  <si>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</si>
  <si>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</si>
  <si>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</si>
  <si>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</si>
  <si>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</si>
  <si>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</si>
  <si>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</si>
  <si>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</si>
  <si>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</si>
  <si>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</si>
  <si>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</si>
  <si>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</si>
  <si>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</si>
  <si>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</si>
  <si>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</si>
  <si>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</si>
  <si>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</si>
  <si>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</si>
  <si>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</si>
  <si>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</si>
  <si>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</si>
  <si>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</si>
  <si>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</si>
  <si>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</si>
  <si>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</si>
  <si>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</si>
  <si>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</si>
  <si>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</si>
  <si>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</si>
  <si>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</si>
  <si>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</si>
  <si>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</si>
  <si>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</si>
  <si>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</si>
  <si>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</si>
  <si>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</si>
  <si>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</si>
  <si>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</si>
  <si>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</si>
  <si>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</si>
  <si>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</si>
  <si>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</si>
  <si>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</si>
  <si>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</si>
  <si>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</si>
  <si>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</si>
  <si>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</si>
  <si>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</si>
  <si>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</si>
  <si>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</si>
  <si>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</si>
  <si>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</si>
  <si>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</si>
  <si>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</si>
  <si>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</si>
  <si>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</si>
  <si>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</si>
  <si>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</si>
  <si>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</si>
  <si>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</si>
  <si>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</si>
  <si>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</si>
  <si>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</si>
  <si>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</si>
  <si>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</si>
  <si>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</si>
  <si>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</si>
  <si>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</si>
  <si>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</si>
  <si>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</si>
  <si>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</si>
  <si>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</si>
  <si>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</si>
  <si>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</si>
  <si>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</si>
  <si>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</si>
  <si>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</si>
  <si>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</si>
  <si>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</si>
  <si>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</si>
  <si>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</si>
  <si>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</si>
  <si>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</si>
  <si>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</si>
  <si>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</si>
  <si>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</si>
  <si>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</si>
  <si>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</si>
  <si>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</si>
  <si>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</si>
  <si>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</si>
  <si>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</si>
  <si>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</si>
  <si>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</si>
  <si>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</si>
  <si>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</si>
  <si>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</si>
  <si>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</si>
  <si>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</si>
  <si>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</si>
  <si>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</si>
  <si>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</si>
  <si>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</si>
  <si>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</si>
  <si>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</si>
  <si>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</si>
  <si>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</si>
  <si>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</si>
  <si>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</si>
  <si>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</si>
  <si>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</si>
  <si>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</si>
  <si>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</si>
  <si>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</si>
  <si>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</si>
  <si>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</si>
  <si>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</si>
  <si>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</si>
  <si>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</si>
  <si>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</si>
  <si>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</si>
  <si>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</si>
  <si>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</si>
  <si>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</si>
  <si>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</si>
  <si>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</si>
  <si>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</si>
  <si>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</si>
  <si>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</si>
  <si>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</si>
  <si>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</si>
  <si>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</si>
  <si>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</si>
  <si>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</si>
  <si>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</si>
  <si>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</si>
  <si>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</si>
  <si>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</si>
  <si>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</si>
  <si>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</si>
  <si>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</si>
  <si>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</si>
  <si>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</si>
  <si>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</si>
  <si>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</si>
  <si>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</si>
  <si>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</si>
  <si>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</si>
  <si>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</si>
  <si>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</si>
  <si>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</si>
  <si>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</si>
  <si>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</si>
  <si>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</si>
  <si>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</si>
  <si>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</si>
  <si>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</si>
  <si>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</si>
  <si>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</si>
  <si>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</si>
  <si>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</si>
  <si>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</si>
  <si>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</si>
  <si>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</si>
  <si>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</si>
  <si>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</si>
  <si>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</si>
  <si>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</si>
  <si>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</si>
  <si>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</si>
  <si>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</si>
  <si>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</si>
  <si>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</si>
  <si>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</si>
  <si>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</si>
  <si>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</si>
  <si>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</si>
  <si>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</si>
  <si>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</si>
  <si>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</si>
  <si>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</si>
  <si>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</si>
  <si>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</si>
  <si>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</si>
  <si>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</si>
  <si>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</si>
  <si>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</si>
  <si>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</si>
  <si>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</si>
  <si>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</si>
  <si>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</si>
  <si>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</si>
  <si>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</si>
  <si>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</si>
  <si>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</si>
  <si>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</si>
  <si>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</si>
  <si>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</si>
  <si>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</si>
  <si>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</si>
  <si>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</si>
  <si>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</si>
  <si>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</si>
  <si>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</si>
  <si>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</si>
  <si>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</si>
  <si>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</si>
  <si>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</si>
  <si>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</si>
  <si>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</si>
  <si>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</si>
  <si>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</si>
  <si>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</si>
  <si>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</si>
  <si>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</si>
  <si>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</si>
  <si>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</si>
  <si>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</si>
  <si>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</si>
  <si>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</si>
  <si>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</si>
  <si>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</si>
  <si>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</si>
  <si>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</si>
  <si>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</si>
  <si>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</si>
  <si>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</si>
  <si>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</si>
  <si>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</si>
  <si>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</si>
  <si>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</si>
  <si>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</si>
  <si>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</si>
  <si>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</si>
  <si>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</si>
  <si>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</si>
  <si>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</si>
  <si>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</si>
  <si>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</si>
  <si>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</si>
  <si>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</si>
  <si>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</si>
  <si>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</si>
  <si>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</si>
  <si>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</si>
  <si>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</si>
  <si>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</si>
  <si>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</si>
  <si>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</si>
  <si>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</si>
  <si>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</si>
  <si>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</si>
  <si>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</si>
  <si>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</si>
  <si>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</si>
  <si>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</si>
  <si>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</si>
  <si>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</si>
  <si>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</si>
  <si>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</si>
  <si>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</si>
  <si>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</si>
  <si>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</si>
  <si>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</si>
  <si>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</si>
  <si>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</si>
  <si>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</si>
  <si>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</si>
  <si>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</si>
  <si>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</si>
  <si>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</si>
  <si>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</si>
  <si>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</si>
  <si>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</si>
  <si>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</si>
  <si>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</si>
  <si>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</si>
  <si>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</si>
  <si>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</si>
  <si>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</si>
  <si>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</si>
  <si>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</si>
  <si>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</si>
  <si>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</si>
  <si>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</si>
  <si>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</si>
  <si>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</si>
  <si>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</si>
  <si>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</si>
  <si>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</si>
  <si>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</si>
  <si>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</si>
  <si>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</si>
  <si>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</si>
  <si>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</si>
  <si>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</si>
  <si>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</si>
  <si>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</si>
  <si>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</si>
  <si>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</si>
  <si>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</si>
  <si>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</si>
  <si>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</si>
  <si>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</si>
  <si>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</si>
  <si>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</si>
  <si>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</si>
  <si>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</si>
  <si>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</si>
  <si>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</si>
  <si>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</si>
  <si>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</si>
  <si>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</si>
  <si>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</si>
  <si>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</si>
  <si>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</si>
  <si>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</si>
  <si>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</si>
  <si>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</si>
  <si>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</si>
  <si>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</si>
  <si>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</si>
  <si>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</si>
  <si>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</si>
  <si>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</si>
  <si>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</si>
  <si>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</si>
  <si>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</si>
  <si>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</si>
  <si>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</si>
  <si>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</si>
  <si>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</si>
  <si>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</si>
  <si>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</si>
  <si>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</si>
  <si>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</si>
  <si>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</si>
  <si>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</si>
  <si>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</si>
  <si>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</si>
  <si>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</si>
  <si>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</si>
  <si>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</si>
  <si>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</si>
  <si>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</si>
  <si>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</si>
  <si>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</si>
  <si>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</si>
  <si>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</si>
  <si>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</si>
  <si>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</si>
  <si>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</si>
  <si>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</si>
  <si>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</si>
  <si>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</si>
  <si>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</si>
  <si>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</si>
  <si>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</si>
  <si>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</si>
  <si>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</si>
  <si>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</si>
  <si>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</si>
  <si>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</si>
  <si>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</si>
  <si>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</si>
  <si>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</si>
  <si>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</si>
  <si>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</si>
  <si>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</si>
  <si>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</si>
  <si>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</si>
  <si>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</si>
  <si>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</si>
  <si>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</si>
  <si>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</si>
  <si>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</si>
  <si>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</si>
  <si>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</si>
  <si>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</si>
  <si>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</si>
  <si>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</si>
  <si>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</si>
  <si>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</si>
  <si>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</si>
  <si>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</si>
  <si>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</si>
  <si>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</si>
  <si>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</si>
  <si>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</si>
  <si>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</si>
  <si>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</si>
  <si>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</si>
  <si>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</si>
  <si>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</si>
  <si>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</si>
  <si>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</si>
  <si>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</si>
  <si>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</si>
  <si>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</si>
  <si>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</si>
  <si>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</si>
  <si>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</si>
  <si>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</si>
  <si>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</si>
  <si>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</si>
  <si>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</si>
  <si>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</si>
  <si>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</si>
  <si>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</si>
  <si>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</si>
  <si>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</si>
  <si>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</si>
  <si>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</si>
  <si>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</si>
  <si>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</si>
  <si>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</si>
  <si>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</si>
  <si>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</si>
  <si>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</si>
  <si>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</si>
  <si>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</si>
  <si>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</si>
  <si>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</si>
  <si>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</si>
  <si>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</si>
  <si>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</si>
  <si>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</si>
  <si>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</si>
  <si>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</si>
  <si>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</si>
  <si>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</si>
  <si>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</si>
  <si>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</si>
  <si>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</si>
  <si>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</si>
  <si>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</si>
  <si>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</si>
  <si>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</si>
  <si>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</si>
  <si>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</si>
  <si>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</si>
  <si>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</si>
  <si>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</si>
  <si>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</si>
  <si>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</si>
  <si>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</si>
  <si>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</si>
  <si>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</si>
  <si>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</si>
  <si>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</si>
  <si>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</si>
  <si>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</si>
  <si>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</si>
  <si>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</si>
  <si>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</si>
  <si>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</si>
  <si>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</si>
  <si>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</si>
  <si>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</si>
  <si>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</si>
  <si>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</si>
  <si>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</si>
  <si>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</si>
  <si>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</si>
  <si>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</si>
  <si>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</si>
  <si>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</si>
  <si>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</si>
  <si>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</si>
  <si>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</si>
  <si>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</si>
  <si>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</si>
  <si>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</si>
  <si>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</si>
  <si>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</si>
  <si>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</si>
  <si>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</si>
  <si>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</si>
  <si>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</si>
  <si>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</si>
  <si>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</si>
  <si>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</si>
  <si>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</si>
  <si>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</si>
  <si>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</si>
  <si>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</si>
  <si>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</si>
  <si>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</si>
  <si>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</si>
  <si>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</si>
  <si>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</si>
  <si>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</si>
  <si>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</si>
  <si>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</si>
  <si>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</si>
  <si>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</si>
  <si>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</si>
  <si>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</si>
  <si>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</si>
  <si>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</si>
  <si>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</si>
  <si>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</si>
  <si>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</si>
  <si>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</si>
  <si>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</si>
  <si>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</si>
  <si>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</si>
  <si>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</si>
  <si>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</si>
  <si>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</si>
  <si>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</si>
  <si>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</si>
  <si>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</si>
  <si>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</si>
  <si>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</si>
  <si>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</si>
  <si>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</si>
  <si>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</si>
  <si>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</si>
  <si>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</si>
  <si>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</si>
  <si>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</si>
  <si>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</si>
  <si>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</si>
  <si>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</si>
  <si>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</si>
  <si>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</si>
  <si>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</si>
  <si>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</si>
  <si>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</si>
  <si>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</si>
  <si>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</si>
  <si>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</si>
  <si>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</si>
  <si>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</si>
  <si>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</si>
  <si>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</si>
  <si>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</si>
  <si>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</si>
  <si>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</si>
  <si>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</si>
  <si>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</si>
  <si>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</si>
  <si>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</si>
  <si>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</si>
  <si>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</si>
  <si>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</si>
  <si>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</si>
  <si>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</si>
  <si>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</si>
  <si>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</si>
  <si>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</si>
  <si>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</si>
  <si>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</si>
  <si>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</si>
  <si>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</si>
  <si>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</si>
  <si>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</si>
  <si>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</si>
  <si>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</si>
  <si>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</si>
  <si>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</si>
  <si>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</si>
  <si>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</si>
  <si>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</si>
  <si>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</si>
  <si>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</si>
  <si>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</si>
  <si>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</si>
  <si>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</si>
  <si>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</si>
  <si>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</si>
  <si>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</si>
  <si>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</si>
  <si>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</si>
  <si>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</si>
  <si>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</si>
  <si>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</si>
  <si>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</si>
  <si>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</si>
  <si>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</si>
  <si>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</si>
  <si>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</si>
  <si>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</si>
  <si>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</si>
  <si>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</si>
  <si>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</si>
  <si>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</si>
  <si>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</si>
  <si>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</si>
  <si>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</si>
  <si>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</si>
  <si>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</si>
  <si>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</si>
  <si>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</si>
  <si>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</si>
  <si>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</si>
  <si>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</si>
  <si>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</si>
  <si>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</si>
  <si>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</si>
  <si>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</si>
  <si>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</si>
  <si>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</si>
  <si>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</si>
  <si>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</si>
  <si>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</si>
  <si>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</si>
  <si>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</si>
  <si>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</si>
  <si>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</si>
  <si>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</si>
  <si>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</si>
  <si>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</si>
  <si>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</si>
  <si>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</si>
  <si>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</si>
  <si>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</si>
  <si>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</si>
  <si>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</si>
  <si>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</si>
  <si>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</si>
  <si>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</si>
  <si>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</si>
  <si>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</si>
  <si>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</si>
  <si>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</si>
  <si>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</si>
  <si>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</si>
  <si>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</si>
  <si>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</si>
  <si>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</si>
  <si>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</si>
  <si>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</si>
  <si>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</si>
  <si>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</si>
  <si>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</si>
  <si>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</si>
  <si>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</si>
  <si>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</si>
  <si>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</si>
  <si>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</si>
  <si>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</si>
  <si>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</si>
  <si>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</si>
  <si>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</si>
  <si>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</si>
  <si>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</si>
  <si>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</si>
  <si>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</si>
  <si>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</si>
  <si>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</si>
  <si>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</si>
  <si>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</si>
  <si>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</si>
  <si>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</si>
  <si>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</si>
  <si>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</si>
  <si>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</si>
  <si>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</si>
  <si>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</si>
  <si>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</si>
  <si>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</si>
  <si>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</si>
  <si>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</si>
  <si>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</si>
  <si>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</si>
  <si>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</si>
  <si>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</si>
  <si>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</si>
  <si>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</si>
  <si>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</si>
  <si>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</si>
  <si>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</si>
  <si>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</si>
  <si>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</si>
  <si>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</si>
  <si>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</si>
  <si>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</si>
  <si>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</si>
  <si>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</si>
  <si>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</si>
  <si>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</si>
  <si>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</si>
  <si>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</si>
  <si>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</si>
  <si>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</si>
  <si>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</si>
  <si>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</si>
  <si>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</si>
  <si>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</si>
  <si>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</si>
  <si>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</si>
  <si>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</si>
  <si>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</si>
  <si>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</si>
  <si>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</si>
  <si>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</si>
  <si>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</si>
  <si>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</si>
  <si>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</si>
  <si>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</si>
  <si>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</si>
  <si>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</si>
  <si>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</si>
  <si>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</si>
  <si>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</si>
  <si>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</si>
  <si>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</si>
  <si>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</si>
  <si>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</si>
  <si>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</si>
  <si>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</si>
  <si>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</si>
  <si>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</si>
  <si>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</si>
  <si>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</si>
  <si>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</si>
  <si>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</si>
  <si>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</si>
  <si>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</si>
  <si>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</si>
  <si>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</si>
  <si>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</si>
  <si>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</si>
  <si>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</si>
  <si>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</si>
  <si>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</si>
  <si>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</si>
  <si>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</si>
  <si>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</si>
  <si>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</si>
  <si>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</si>
  <si>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</si>
  <si>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</si>
  <si>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</si>
  <si>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</si>
  <si>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</si>
  <si>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</si>
  <si>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</si>
  <si>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</si>
  <si>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</si>
  <si>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</si>
  <si>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</si>
  <si>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</si>
  <si>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</si>
  <si>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</si>
  <si>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</si>
  <si>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</si>
  <si>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</si>
  <si>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</si>
  <si>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</si>
  <si>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</si>
  <si>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</si>
  <si>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</si>
  <si>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</si>
  <si>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</si>
  <si>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</si>
  <si>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</si>
  <si>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</si>
  <si>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</si>
  <si>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</si>
  <si>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</si>
  <si>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</si>
  <si>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</si>
  <si>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</si>
  <si>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</si>
  <si>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</si>
  <si>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</si>
  <si>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</si>
  <si>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</si>
  <si>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</si>
  <si>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</si>
  <si>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</si>
  <si>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</si>
  <si>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</si>
  <si>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</si>
  <si>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</si>
  <si>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</si>
  <si>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</si>
  <si>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</si>
  <si>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</si>
  <si>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</si>
  <si>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</si>
  <si>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</si>
  <si>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</si>
  <si>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</si>
  <si>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</si>
  <si>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</si>
  <si>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</si>
  <si>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</si>
  <si>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</si>
  <si>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</si>
  <si>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</si>
  <si>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</si>
  <si>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</si>
  <si>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</si>
  <si>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</si>
  <si>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</si>
  <si>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</si>
  <si>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</si>
  <si>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</si>
  <si>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</si>
  <si>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</si>
  <si>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</si>
  <si>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</si>
  <si>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</si>
  <si>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</si>
  <si>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</si>
  <si>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</si>
  <si>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</si>
  <si>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</si>
  <si>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</si>
  <si>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</si>
  <si>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</si>
  <si>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</si>
  <si>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</si>
  <si>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</si>
  <si>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</si>
  <si>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</si>
  <si>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</si>
  <si>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</si>
  <si>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</si>
  <si>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</si>
  <si>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</si>
  <si>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</si>
  <si>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</si>
  <si>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</si>
  <si>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</si>
  <si>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</si>
  <si>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</si>
  <si>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</si>
  <si>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</si>
  <si>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</si>
  <si>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</si>
  <si>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</si>
  <si>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</si>
  <si>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</si>
  <si>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</si>
  <si>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</si>
  <si>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</si>
  <si>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</si>
  <si>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</si>
  <si>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</si>
  <si>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</si>
  <si>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</si>
  <si>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</si>
  <si>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</si>
  <si>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</si>
  <si>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</si>
  <si>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</si>
  <si>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</si>
  <si>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</si>
  <si>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</si>
  <si>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</si>
  <si>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</si>
  <si>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</si>
  <si>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</si>
  <si>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</si>
  <si>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</si>
  <si>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</si>
  <si>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</si>
  <si>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</si>
  <si>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</si>
  <si>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</si>
  <si>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</si>
  <si>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</si>
  <si>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</si>
  <si>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</si>
  <si>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</si>
  <si>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</si>
  <si>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</si>
  <si>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</si>
  <si>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</si>
  <si>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</si>
  <si>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</si>
  <si>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</si>
  <si>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</si>
  <si>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</si>
  <si>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</si>
  <si>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</si>
  <si>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</si>
  <si>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</si>
  <si>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</si>
  <si>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</si>
  <si>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</si>
  <si>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</si>
  <si>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</si>
  <si>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</si>
  <si>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</si>
  <si>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</si>
  <si>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</si>
  <si>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</si>
  <si>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</si>
  <si>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</si>
  <si>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</si>
  <si>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</si>
  <si>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</si>
  <si>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</si>
  <si>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</si>
  <si>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</si>
  <si>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</si>
  <si>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</si>
  <si>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</si>
  <si>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</si>
  <si>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</si>
  <si>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</si>
  <si>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</si>
  <si>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</si>
  <si>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</si>
  <si>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</si>
  <si>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</si>
  <si>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</si>
  <si>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</si>
  <si>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</si>
  <si>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</si>
  <si>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</si>
  <si>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</si>
  <si>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</si>
  <si>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</si>
  <si>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</si>
  <si>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</si>
  <si>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</si>
  <si>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</si>
  <si>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</si>
  <si>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</si>
  <si>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</si>
  <si>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</si>
  <si>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</si>
  <si>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</si>
  <si>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</si>
  <si>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</si>
  <si>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</si>
  <si>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</si>
  <si>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</si>
  <si>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</si>
  <si>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</si>
  <si>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</si>
  <si>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</si>
  <si>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</si>
  <si>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</si>
  <si>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</si>
  <si>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</si>
  <si>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</si>
  <si>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</si>
  <si>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</si>
  <si>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</si>
  <si>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</si>
  <si>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</si>
  <si>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</si>
  <si>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</si>
  <si>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</si>
  <si>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</si>
  <si>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</si>
  <si>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</si>
  <si>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</si>
  <si>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</si>
  <si>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</si>
  <si>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</si>
  <si>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</si>
  <si>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</si>
  <si>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</si>
  <si>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</si>
  <si>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</si>
  <si>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</si>
  <si>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</si>
  <si>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</si>
  <si>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</si>
  <si>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</si>
  <si>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</si>
  <si>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</si>
  <si>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</si>
  <si>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</si>
  <si>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</si>
  <si>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</si>
  <si>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</si>
  <si>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</si>
  <si>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</si>
  <si>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</si>
  <si>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</si>
  <si>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</si>
  <si>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</si>
  <si>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</si>
  <si>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</si>
  <si>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</si>
  <si>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</si>
  <si>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</si>
  <si>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</si>
  <si>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</si>
  <si>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</si>
  <si>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</si>
  <si>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</si>
  <si>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</si>
  <si>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</si>
  <si>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</si>
  <si>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</si>
  <si>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</si>
  <si>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</si>
  <si>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</si>
  <si>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</si>
  <si>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</si>
  <si>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</si>
  <si>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</si>
  <si>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</si>
  <si>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</si>
  <si>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</si>
  <si>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</si>
  <si>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</si>
  <si>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</si>
  <si>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</si>
  <si>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</si>
  <si>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</si>
  <si>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</si>
  <si>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</si>
  <si>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</si>
  <si>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</si>
  <si>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</si>
  <si>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</si>
  <si>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</si>
  <si>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</si>
  <si>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</si>
  <si>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</si>
  <si>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</si>
  <si>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</si>
  <si>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</si>
  <si>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</si>
  <si>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</si>
  <si>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</si>
  <si>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</si>
  <si>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</si>
  <si>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</si>
  <si>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</si>
  <si>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</si>
  <si>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</si>
  <si>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</si>
  <si>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</si>
  <si>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</si>
  <si>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</si>
  <si>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</si>
  <si>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</si>
  <si>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</si>
  <si>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</si>
  <si>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</si>
  <si>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</si>
  <si>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</si>
  <si>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</si>
  <si>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</si>
  <si>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</si>
  <si>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</si>
  <si>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</si>
  <si>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</si>
  <si>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</si>
  <si>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</si>
  <si>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</si>
  <si>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</si>
  <si>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</si>
  <si>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</si>
  <si>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</si>
  <si>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</si>
  <si>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</si>
  <si>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</si>
  <si>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</si>
  <si>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</si>
  <si>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</si>
  <si>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</si>
  <si>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</si>
  <si>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</si>
  <si>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</si>
  <si>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</si>
  <si>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</si>
  <si>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</si>
  <si>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</si>
  <si>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</si>
  <si>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</si>
  <si>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</si>
  <si>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</si>
  <si>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</si>
  <si>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</si>
  <si>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</si>
  <si>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</si>
  <si>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</si>
  <si>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</si>
  <si>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</si>
  <si>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</si>
  <si>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</si>
  <si>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</si>
  <si>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</si>
  <si>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</si>
  <si>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</si>
  <si>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</si>
  <si>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</si>
  <si>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</si>
  <si>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</si>
  <si>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</si>
  <si>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</si>
  <si>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</si>
  <si>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</si>
  <si>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</si>
  <si>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</si>
  <si>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</si>
  <si>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</si>
  <si>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</si>
  <si>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</si>
  <si>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</si>
  <si>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</si>
  <si>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</si>
  <si>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</si>
  <si>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</si>
  <si>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</si>
  <si>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</si>
  <si>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</si>
  <si>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</si>
  <si>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</si>
  <si>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</si>
  <si>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</si>
  <si>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</si>
  <si>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</si>
  <si>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</si>
  <si>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</si>
  <si>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</si>
  <si>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</si>
  <si>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</si>
  <si>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</si>
  <si>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</si>
  <si>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</si>
  <si>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</si>
  <si>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</si>
  <si>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</si>
  <si>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</si>
  <si>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</si>
  <si>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</si>
  <si>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</si>
  <si>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</si>
  <si>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</si>
  <si>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</si>
  <si>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</si>
  <si>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</si>
  <si>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</si>
  <si>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</si>
  <si>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</si>
  <si>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</si>
  <si>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</si>
  <si>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</si>
  <si>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</si>
  <si>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</si>
  <si>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</si>
  <si>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</si>
  <si>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</si>
  <si>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</si>
  <si>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</si>
  <si>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</si>
  <si>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</si>
  <si>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</si>
  <si>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</si>
  <si>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</si>
  <si>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</si>
  <si>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</si>
  <si>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</si>
  <si>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</si>
  <si>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</si>
  <si>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</si>
  <si>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</si>
  <si>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</si>
  <si>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</si>
  <si>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</si>
  <si>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</si>
  <si>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</si>
  <si>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</si>
  <si>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</si>
  <si>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</si>
  <si>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</si>
  <si>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</si>
  <si>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</si>
  <si>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</si>
  <si>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</si>
  <si>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</si>
  <si>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</si>
  <si>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</si>
  <si>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</si>
  <si>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</si>
  <si>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</si>
  <si>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</si>
  <si>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</si>
  <si>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</si>
  <si>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</si>
  <si>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</si>
  <si>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</si>
  <si>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</si>
  <si>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</si>
  <si>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</si>
  <si>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</si>
  <si>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</si>
  <si>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</si>
  <si>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</si>
  <si>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</si>
  <si>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</si>
  <si>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</si>
  <si>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</si>
  <si>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</si>
  <si>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</si>
  <si>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</si>
  <si>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</si>
  <si>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</si>
  <si>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</si>
  <si>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</si>
  <si>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</si>
  <si>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</si>
  <si>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</si>
  <si>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</si>
  <si>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</si>
  <si>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</si>
  <si>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</si>
  <si>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</si>
  <si>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</si>
  <si>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</si>
  <si>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</si>
  <si>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</si>
  <si>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</si>
  <si>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</si>
  <si>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</si>
  <si>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</si>
  <si>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</si>
  <si>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</si>
  <si>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</si>
  <si>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</si>
  <si>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</si>
  <si>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</si>
  <si>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</si>
  <si>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</si>
  <si>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</si>
  <si>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</si>
  <si>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</si>
  <si>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</si>
  <si>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</si>
  <si>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</si>
  <si>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</si>
  <si>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</si>
  <si>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</si>
  <si>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</si>
  <si>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</si>
  <si>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</si>
  <si>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</si>
  <si>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</si>
  <si>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</si>
  <si>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</si>
  <si>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</si>
  <si>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</si>
  <si>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</si>
  <si>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</si>
  <si>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</si>
  <si>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</si>
  <si>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</si>
  <si>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</si>
  <si>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</si>
  <si>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</si>
  <si>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</si>
  <si>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</si>
  <si>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</si>
  <si>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</si>
  <si>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</si>
  <si>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</si>
  <si>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</si>
  <si>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</si>
  <si>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</si>
  <si>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</si>
  <si>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</si>
  <si>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</si>
  <si>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</si>
  <si>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</si>
  <si>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</si>
  <si>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</si>
  <si>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</si>
  <si>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</si>
  <si>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</si>
  <si>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</si>
  <si>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</si>
  <si>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</si>
  <si>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</si>
  <si>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</si>
  <si>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</si>
  <si>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</si>
  <si>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</si>
  <si>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</si>
  <si>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</si>
  <si>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</si>
  <si>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</si>
  <si>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</si>
  <si>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</si>
  <si>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</si>
  <si>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</si>
  <si>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</si>
  <si>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</si>
  <si>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</si>
  <si>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</si>
  <si>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</si>
  <si>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</si>
  <si>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</si>
  <si>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</si>
  <si>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</si>
  <si>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</si>
  <si>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</si>
  <si>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</si>
  <si>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</si>
  <si>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</si>
  <si>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</si>
  <si>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</si>
  <si>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</si>
  <si>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</si>
  <si>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</si>
  <si>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</si>
  <si>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</si>
  <si>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</si>
  <si>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</si>
  <si>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</si>
  <si>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</si>
  <si>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</si>
  <si>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</si>
  <si>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</si>
  <si>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</si>
  <si>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</si>
  <si>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</si>
  <si>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</si>
  <si>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</si>
  <si>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</si>
  <si>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</si>
  <si>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</si>
  <si>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</si>
  <si>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</si>
  <si>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</si>
  <si>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</si>
  <si>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</si>
  <si>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</si>
  <si>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</si>
  <si>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</si>
  <si>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</si>
  <si>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</si>
  <si>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</si>
  <si>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</si>
  <si>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</si>
  <si>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</si>
  <si>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</si>
  <si>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</si>
  <si>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</si>
  <si>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</si>
  <si>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</si>
  <si>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</si>
  <si>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</si>
  <si>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</si>
  <si>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</si>
  <si>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</si>
  <si>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</si>
  <si>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</si>
  <si>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</si>
  <si>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</si>
  <si>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</si>
  <si>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</si>
  <si>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</si>
  <si>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</si>
  <si>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</si>
  <si>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</si>
  <si>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</si>
  <si>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</si>
  <si>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</si>
  <si>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</si>
  <si>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</si>
  <si>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</si>
  <si>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</si>
  <si>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</si>
  <si>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</si>
  <si>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</si>
  <si>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</si>
  <si>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</si>
  <si>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</si>
  <si>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</si>
  <si>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</si>
  <si>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</si>
  <si>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</si>
  <si>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</si>
  <si>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</si>
  <si>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</si>
  <si>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</si>
  <si>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</si>
  <si>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</si>
  <si>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</si>
  <si>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</si>
  <si>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</si>
  <si>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</si>
  <si>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</si>
  <si>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</si>
  <si>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</si>
  <si>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</si>
  <si>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</si>
  <si>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</si>
  <si>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</si>
  <si>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</si>
  <si>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</si>
  <si>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</si>
  <si>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</si>
  <si>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</si>
  <si>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</si>
  <si>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</si>
  <si>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</si>
  <si>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</si>
  <si>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</si>
  <si>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</si>
  <si>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</si>
  <si>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</si>
  <si>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</si>
  <si>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</si>
  <si>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</si>
  <si>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</si>
  <si>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</si>
  <si>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</si>
  <si>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</si>
  <si>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</si>
  <si>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</si>
  <si>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</si>
  <si>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</si>
  <si>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</si>
  <si>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</si>
  <si>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</si>
  <si>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</si>
  <si>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</si>
  <si>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</si>
  <si>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</si>
  <si>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</si>
  <si>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</si>
  <si>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</si>
  <si>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</si>
  <si>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</si>
  <si>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</si>
  <si>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</si>
  <si>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</si>
  <si>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</si>
  <si>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</si>
  <si>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</si>
  <si>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</si>
  <si>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</si>
  <si>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</si>
  <si>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</si>
  <si>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</si>
  <si>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</si>
  <si>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</si>
  <si>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</si>
  <si>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</si>
  <si>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</si>
  <si>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</si>
  <si>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</si>
  <si>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</si>
  <si>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</si>
  <si>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</si>
  <si>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</si>
  <si>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</si>
  <si>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</si>
  <si>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</si>
  <si>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</si>
  <si>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</si>
  <si>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</si>
  <si>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</si>
  <si>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</si>
  <si>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</si>
  <si>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</si>
  <si>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</si>
  <si>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</si>
  <si>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</si>
  <si>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</si>
  <si>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</si>
  <si>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</si>
  <si>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</si>
  <si>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</si>
  <si>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</si>
  <si>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</si>
  <si>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</si>
  <si>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</si>
  <si>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</si>
  <si>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</si>
  <si>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</si>
  <si>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</si>
  <si>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</si>
  <si>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</si>
  <si>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</si>
  <si>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</si>
  <si>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</si>
  <si>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</si>
  <si>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</si>
  <si>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</si>
  <si>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</si>
  <si>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</si>
  <si>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</si>
  <si>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</si>
  <si>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</si>
  <si>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</si>
  <si>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</si>
  <si>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</si>
  <si>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</si>
  <si>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</si>
  <si>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</si>
  <si>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</si>
  <si>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</si>
  <si>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</si>
  <si>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</si>
  <si>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</si>
  <si>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</si>
  <si>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</si>
  <si>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</si>
  <si>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</si>
  <si>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</si>
  <si>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</si>
  <si>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</si>
  <si>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</si>
  <si>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</si>
  <si>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</si>
  <si>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</si>
  <si>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</si>
  <si>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</si>
  <si>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</si>
  <si>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</si>
  <si>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</si>
  <si>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</si>
  <si>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</si>
  <si>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</si>
  <si>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</si>
  <si>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</si>
  <si>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</si>
  <si>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</si>
  <si>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</si>
  <si>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</si>
  <si>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</si>
  <si>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</si>
  <si>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</si>
  <si>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</si>
  <si>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</si>
  <si>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</si>
  <si>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</si>
  <si>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</si>
  <si>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</si>
  <si>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</si>
  <si>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</si>
  <si>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</si>
  <si>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</si>
  <si>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</si>
  <si>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</si>
  <si>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</si>
  <si>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</si>
  <si>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</si>
  <si>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</si>
  <si>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</si>
  <si>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</si>
  <si>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</si>
  <si>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</si>
  <si>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</si>
  <si>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</si>
  <si>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</si>
  <si>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</si>
  <si>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</si>
  <si>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</si>
  <si>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</si>
  <si>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</si>
  <si>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</si>
  <si>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</si>
  <si>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</si>
  <si>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</si>
  <si>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</si>
  <si>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</si>
  <si>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</si>
  <si>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</si>
  <si>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</si>
  <si>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</si>
  <si>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</si>
  <si>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</si>
  <si>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</si>
  <si>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</si>
  <si>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</si>
  <si>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</si>
  <si>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</si>
  <si>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</si>
  <si>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</si>
  <si>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</si>
  <si>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</si>
  <si>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</si>
  <si>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</si>
  <si>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</si>
  <si>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</si>
  <si>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</si>
  <si>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</si>
  <si>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</si>
  <si>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</si>
  <si>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</si>
  <si>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</si>
  <si>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</si>
  <si>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</si>
  <si>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</si>
  <si>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</si>
  <si>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</si>
  <si>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</si>
  <si>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</si>
  <si>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</si>
  <si>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</si>
  <si>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</si>
  <si>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</si>
  <si>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</si>
  <si>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</si>
  <si>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</si>
  <si>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</si>
  <si>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</si>
  <si>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</si>
  <si>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</si>
  <si>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</si>
  <si>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</si>
  <si>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</si>
  <si>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</si>
  <si>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</si>
  <si>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</si>
  <si>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</si>
  <si>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</si>
  <si>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</si>
  <si>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</si>
  <si>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</si>
  <si>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</si>
  <si>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</si>
  <si>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</si>
  <si>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</si>
  <si>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</si>
  <si>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</si>
  <si>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</si>
  <si>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</si>
  <si>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</si>
  <si>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</si>
  <si>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</si>
  <si>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</si>
  <si>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</si>
  <si>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</si>
  <si>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</si>
  <si>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</si>
  <si>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</si>
  <si>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</si>
  <si>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</si>
  <si>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</si>
  <si>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</si>
  <si>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</si>
  <si>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</si>
  <si>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</si>
  <si>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</si>
  <si>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</si>
  <si>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</si>
  <si>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</si>
  <si>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</si>
  <si>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</si>
  <si>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</si>
  <si>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</si>
  <si>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</si>
  <si>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</si>
  <si>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</si>
  <si>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</si>
  <si>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</si>
  <si>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</si>
  <si>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</si>
  <si>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</si>
  <si>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</si>
  <si>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</si>
  <si>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</si>
  <si>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</si>
  <si>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</si>
  <si>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</si>
  <si>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</si>
  <si>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</si>
  <si>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</si>
  <si>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</si>
  <si>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</si>
  <si>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</si>
  <si>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</si>
  <si>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</si>
  <si>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</si>
  <si>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</si>
  <si>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</si>
  <si>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</si>
  <si>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</si>
  <si>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</si>
  <si>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</si>
  <si>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</si>
  <si>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</si>
  <si>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</si>
  <si>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</si>
  <si>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</si>
  <si>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</si>
  <si>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</si>
  <si>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</si>
  <si>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</si>
  <si>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</si>
  <si>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</si>
  <si>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</si>
  <si>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</si>
  <si>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</si>
  <si>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</si>
  <si>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</si>
  <si>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</si>
  <si>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</si>
  <si>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</si>
  <si>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</si>
  <si>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</si>
  <si>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</si>
  <si>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</si>
  <si>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</si>
  <si>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</si>
  <si>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</si>
  <si>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</si>
  <si>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</si>
  <si>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</si>
  <si>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</si>
  <si>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</si>
  <si>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</si>
  <si>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</si>
  <si>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</si>
  <si>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</si>
  <si>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</si>
  <si>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</si>
  <si>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</si>
  <si>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</si>
  <si>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</si>
  <si>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</si>
  <si>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</si>
  <si>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</si>
  <si>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</si>
  <si>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</si>
  <si>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</si>
  <si>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</si>
  <si>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</si>
  <si>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</si>
  <si>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</si>
  <si>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</si>
  <si>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</si>
  <si>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</si>
  <si>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</si>
  <si>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</si>
  <si>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</si>
  <si>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</si>
  <si>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</si>
  <si>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</si>
  <si>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</si>
  <si>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</si>
  <si>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</si>
  <si>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</si>
  <si>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</si>
  <si>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</si>
  <si>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</si>
  <si>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</si>
  <si>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</si>
  <si>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</si>
  <si>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</si>
  <si>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</si>
  <si>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</si>
  <si>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</si>
  <si>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</si>
  <si>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</si>
  <si>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</si>
  <si>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</si>
  <si>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</si>
  <si>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</si>
  <si>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</si>
  <si>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</si>
  <si>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</si>
  <si>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</si>
  <si>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</si>
  <si>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</si>
  <si>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</si>
  <si>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</si>
  <si>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</si>
  <si>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</si>
  <si>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</si>
  <si>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</si>
  <si>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</si>
  <si>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</si>
  <si>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</si>
  <si>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</si>
  <si>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</si>
  <si>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</si>
  <si>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</si>
  <si>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</si>
  <si>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</si>
  <si>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</si>
  <si>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</si>
  <si>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</si>
  <si>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</si>
  <si>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</si>
  <si>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</si>
  <si>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</si>
  <si>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</si>
  <si>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</si>
  <si>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</si>
  <si>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</si>
  <si>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</si>
  <si>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</si>
  <si>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</si>
  <si>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</si>
  <si>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</si>
  <si>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</si>
  <si>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</si>
  <si>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</si>
  <si>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</si>
  <si>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</si>
  <si>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</si>
  <si>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</si>
  <si>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</si>
  <si>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</si>
  <si>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</si>
  <si>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</si>
  <si>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</si>
  <si>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</si>
  <si>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</si>
  <si>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</si>
  <si>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</si>
  <si>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</si>
  <si>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</si>
  <si>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</si>
  <si>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</si>
  <si>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</si>
  <si>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</si>
  <si>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</si>
  <si>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</si>
  <si>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</si>
  <si>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</si>
  <si>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</si>
  <si>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</si>
  <si>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</si>
  <si>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</si>
  <si>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</si>
  <si>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</si>
  <si>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</si>
  <si>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</si>
  <si>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</si>
  <si>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</si>
  <si>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</si>
  <si>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</si>
  <si>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</si>
  <si>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</si>
  <si>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</si>
  <si>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</si>
  <si>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</si>
  <si>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</si>
  <si>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</si>
  <si>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</si>
  <si>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</si>
  <si>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</si>
  <si>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</si>
  <si>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</si>
  <si>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</si>
  <si>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</si>
  <si>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</si>
  <si>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</si>
  <si>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</si>
  <si>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</si>
  <si>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</si>
  <si>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</si>
  <si>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</si>
  <si>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</si>
  <si>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</si>
  <si>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</si>
  <si>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</si>
  <si>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</si>
  <si>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</si>
  <si>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</si>
  <si>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</si>
  <si>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</si>
  <si>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</si>
  <si>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</si>
  <si>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</si>
  <si>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</si>
  <si>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</si>
  <si>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</si>
  <si>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</si>
  <si>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</si>
  <si>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</si>
  <si>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</si>
  <si>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</si>
  <si>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</si>
  <si>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</si>
  <si>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</si>
  <si>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</si>
  <si>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</si>
  <si>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</si>
  <si>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</si>
  <si>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</si>
  <si>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</si>
  <si>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</si>
  <si>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</si>
  <si>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</si>
  <si>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</si>
  <si>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</si>
  <si>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</si>
  <si>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</si>
  <si>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</si>
  <si>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</si>
  <si>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</si>
  <si>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</si>
  <si>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</si>
  <si>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</si>
  <si>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</si>
  <si>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</si>
  <si>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</si>
  <si>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</si>
  <si>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</si>
  <si>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</si>
  <si>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</si>
  <si>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</si>
  <si>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</si>
  <si>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</si>
  <si>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</si>
  <si>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</si>
  <si>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</si>
  <si>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</si>
  <si>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</si>
  <si>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</si>
  <si>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</si>
  <si>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</si>
  <si>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</si>
  <si>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</si>
  <si>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</si>
  <si>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</si>
  <si>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</si>
  <si>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</si>
  <si>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</si>
  <si>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</si>
  <si>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</si>
  <si>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</si>
  <si>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</si>
  <si>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</si>
  <si>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</si>
  <si>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</si>
  <si>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</si>
  <si>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</si>
  <si>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</si>
  <si>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</si>
  <si>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</si>
  <si>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</si>
  <si>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</si>
  <si>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</si>
  <si>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</si>
  <si>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</si>
  <si>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</si>
  <si>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</si>
  <si>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</si>
  <si>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</si>
  <si>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</si>
  <si>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</si>
  <si>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</si>
  <si>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</si>
  <si>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</si>
  <si>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</si>
  <si>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</si>
  <si>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</si>
  <si>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</si>
  <si>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</si>
  <si>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</si>
  <si>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</si>
  <si>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</si>
  <si>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</si>
  <si>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</si>
  <si>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</si>
  <si>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</si>
  <si>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</si>
  <si>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</si>
  <si>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</si>
  <si>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</si>
  <si>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</si>
  <si>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</si>
  <si>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</si>
  <si>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</si>
  <si>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</si>
  <si>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</si>
  <si>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</si>
  <si>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</si>
  <si>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</si>
  <si>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</si>
  <si>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</si>
  <si>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</si>
  <si>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</si>
  <si>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</si>
  <si>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</si>
  <si>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</si>
  <si>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</si>
  <si>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</si>
  <si>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</si>
  <si>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</si>
  <si>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</si>
  <si>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</si>
  <si>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</si>
  <si>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</si>
  <si>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</si>
  <si>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</si>
  <si>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</si>
  <si>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</si>
  <si>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</si>
  <si>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</si>
  <si>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</si>
  <si>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</si>
  <si>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</si>
  <si>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</si>
  <si>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</si>
  <si>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</si>
  <si>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</si>
  <si>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</si>
  <si>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</si>
  <si>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</si>
  <si>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</si>
  <si>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</si>
  <si>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</si>
  <si>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</si>
  <si>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</si>
  <si>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</si>
  <si>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</si>
  <si>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</si>
  <si>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</si>
  <si>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</si>
  <si>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</si>
  <si>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</si>
  <si>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</si>
  <si>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</si>
  <si>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</si>
  <si>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</si>
  <si>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</si>
  <si>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</si>
  <si>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</si>
  <si>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</si>
  <si>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</si>
  <si>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</si>
  <si>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</si>
  <si>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</si>
  <si>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</si>
  <si>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</si>
  <si>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</si>
  <si>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</si>
  <si>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</si>
  <si>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</si>
  <si>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</si>
  <si>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</si>
  <si>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</si>
  <si>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</si>
  <si>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</si>
  <si>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</si>
  <si>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</si>
  <si>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</si>
  <si>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</si>
  <si>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</si>
  <si>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</si>
  <si>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</si>
  <si>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</si>
  <si>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</si>
  <si>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</si>
  <si>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</si>
  <si>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</si>
  <si>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</si>
  <si>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</si>
  <si>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</si>
  <si>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</si>
  <si>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</si>
  <si>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</si>
  <si>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</si>
  <si>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</si>
  <si>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</si>
  <si>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</si>
  <si>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</si>
  <si>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</si>
  <si>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</si>
  <si>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</si>
  <si>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</si>
  <si>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</si>
  <si>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</si>
  <si>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</si>
  <si>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</si>
  <si>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</si>
  <si>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</si>
  <si>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</si>
  <si>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</si>
  <si>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</si>
  <si>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</si>
  <si>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</si>
  <si>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</si>
  <si>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</si>
  <si>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</si>
  <si>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</si>
  <si>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</si>
  <si>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</si>
  <si>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</si>
  <si>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</si>
  <si>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</si>
  <si>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</si>
  <si>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</si>
  <si>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</si>
  <si>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</si>
  <si>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</si>
  <si>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</si>
  <si>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</si>
  <si>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</si>
  <si>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</si>
  <si>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</si>
  <si>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</si>
  <si>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</si>
  <si>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</si>
  <si>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</si>
  <si>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</si>
  <si>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</si>
  <si>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</si>
  <si>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</si>
  <si>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</si>
  <si>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</si>
  <si>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</si>
  <si>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</si>
  <si>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</si>
  <si>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</si>
  <si>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</si>
  <si>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</si>
  <si>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</si>
  <si>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</si>
  <si>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</si>
  <si>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</si>
  <si>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</si>
  <si>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</si>
  <si>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</si>
  <si>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</si>
  <si>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</si>
  <si>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</si>
  <si>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</si>
  <si>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</si>
  <si>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</si>
  <si>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</si>
  <si>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</si>
  <si>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</si>
  <si>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</si>
  <si>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</si>
  <si>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</si>
  <si>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</si>
  <si>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</si>
  <si>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</si>
  <si>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</si>
  <si>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</si>
  <si>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</si>
  <si>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</si>
  <si>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</si>
  <si>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</si>
  <si>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</si>
  <si>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</si>
  <si>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</si>
  <si>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</si>
  <si>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</si>
  <si>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</si>
  <si>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</si>
  <si>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</si>
  <si>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</si>
  <si>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</si>
  <si>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</si>
  <si>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</si>
  <si>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</si>
  <si>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</si>
  <si>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</si>
  <si>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</si>
  <si>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</si>
  <si>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</si>
  <si>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</si>
  <si>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</si>
  <si>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</si>
  <si>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</si>
  <si>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</si>
  <si>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</si>
  <si>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</si>
  <si>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</si>
  <si>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</si>
  <si>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</si>
  <si>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</si>
  <si>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</si>
  <si>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</si>
  <si>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</si>
  <si>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</si>
  <si>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</si>
  <si>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</si>
  <si>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</si>
  <si>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</si>
  <si>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</si>
  <si>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</si>
  <si>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</si>
  <si>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</si>
  <si>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</si>
  <si>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</si>
  <si>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</si>
  <si>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</si>
  <si>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</si>
  <si>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</si>
  <si>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</si>
  <si>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</si>
  <si>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</si>
  <si>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</si>
  <si>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</si>
  <si>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</si>
  <si>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</si>
  <si>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</si>
  <si>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</si>
  <si>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</si>
  <si>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</si>
  <si>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</si>
  <si>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</si>
  <si>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</si>
  <si>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</si>
  <si>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</si>
  <si>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</si>
  <si>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</si>
  <si>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</si>
  <si>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</si>
  <si>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</si>
  <si>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</si>
  <si>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</si>
  <si>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</si>
  <si>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</si>
  <si>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</si>
  <si>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</si>
  <si>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</si>
  <si>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</si>
  <si>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</si>
  <si>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</si>
  <si>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</si>
  <si>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</si>
  <si>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</si>
  <si>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</si>
  <si>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</si>
  <si>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</si>
  <si>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</si>
  <si>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</si>
  <si>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</si>
  <si>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</si>
  <si>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</si>
  <si>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</si>
  <si>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</si>
  <si>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</si>
  <si>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</si>
  <si>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</si>
  <si>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</si>
  <si>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</si>
  <si>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</si>
  <si>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</si>
  <si>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</si>
  <si>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</si>
  <si>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</si>
  <si>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</si>
  <si>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</si>
  <si>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</si>
  <si>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</si>
  <si>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</si>
  <si>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</si>
  <si>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</si>
  <si>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</si>
  <si>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</si>
  <si>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</si>
  <si>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</si>
  <si>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</si>
  <si>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</si>
  <si>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</si>
  <si>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</si>
  <si>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</si>
  <si>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</si>
  <si>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</si>
  <si>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</si>
  <si>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</si>
  <si>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</si>
  <si>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</si>
  <si>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</si>
  <si>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</si>
  <si>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</si>
  <si>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</si>
  <si>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</si>
  <si>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</si>
  <si>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</si>
  <si>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</si>
  <si>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</si>
  <si>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</si>
  <si>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</si>
  <si>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</si>
  <si>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</si>
  <si>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</si>
  <si>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</si>
  <si>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</si>
  <si>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</si>
  <si>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</si>
  <si>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</si>
  <si>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</si>
  <si>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</si>
  <si>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</si>
  <si>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</si>
  <si>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</si>
  <si>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</si>
  <si>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</si>
  <si>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</si>
  <si>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</si>
  <si>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</si>
  <si>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</si>
  <si>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</si>
  <si>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</si>
  <si>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</si>
  <si>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</si>
  <si>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</si>
  <si>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</si>
  <si>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</si>
  <si>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</si>
  <si>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</si>
  <si>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</si>
  <si>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</si>
  <si>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</si>
  <si>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</si>
  <si>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</si>
  <si>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</si>
  <si>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</si>
  <si>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</si>
  <si>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</si>
  <si>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</si>
  <si>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</si>
  <si>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</si>
  <si>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</si>
  <si>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</si>
  <si>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</si>
  <si>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</si>
  <si>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</si>
  <si>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</si>
  <si>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</si>
  <si>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</si>
  <si>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</si>
  <si>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</si>
  <si>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</si>
  <si>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</si>
  <si>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</si>
  <si>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</si>
  <si>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</si>
  <si>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</si>
  <si>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</si>
  <si>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</si>
  <si>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</si>
  <si>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</si>
  <si>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</si>
  <si>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</si>
  <si>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</si>
  <si>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</si>
  <si>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</si>
  <si>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</si>
  <si>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</si>
  <si>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</si>
  <si>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</si>
  <si>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</si>
  <si>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</si>
  <si>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</si>
  <si>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</si>
  <si>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</si>
  <si>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</si>
  <si>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</si>
  <si>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</si>
  <si>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</si>
  <si>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</si>
  <si>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</si>
  <si>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</si>
  <si>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</si>
  <si>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</si>
  <si>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</si>
  <si>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</si>
  <si>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</si>
  <si>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</si>
  <si>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</si>
  <si>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</si>
  <si>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</si>
  <si>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</si>
  <si>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</si>
  <si>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</si>
  <si>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</si>
  <si>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</si>
  <si>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</si>
  <si>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</si>
  <si>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</si>
  <si>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</si>
  <si>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</si>
  <si>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</si>
  <si>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</si>
  <si>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</si>
  <si>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</si>
  <si>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</si>
  <si>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</si>
  <si>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</si>
  <si>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</si>
  <si>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</si>
  <si>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</si>
  <si>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</si>
  <si>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</si>
  <si>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</si>
  <si>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</si>
  <si>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</si>
  <si>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</si>
  <si>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</si>
  <si>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</si>
  <si>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</si>
  <si>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</si>
  <si>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</si>
  <si>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</si>
  <si>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</si>
  <si>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</si>
  <si>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</si>
  <si>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</si>
  <si>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</si>
  <si>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</si>
  <si>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</si>
  <si>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</si>
  <si>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</si>
  <si>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</si>
  <si>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</si>
  <si>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</si>
  <si>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</si>
  <si>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</si>
  <si>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</si>
  <si>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</si>
  <si>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</si>
  <si>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</si>
  <si>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</si>
  <si>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</si>
  <si>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</si>
  <si>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</si>
  <si>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</si>
  <si>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</si>
  <si>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</si>
  <si>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</si>
  <si>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</si>
  <si>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</si>
  <si>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</si>
  <si>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</si>
  <si>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</si>
  <si>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</si>
  <si>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</si>
  <si>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</si>
  <si>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</si>
  <si>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</si>
  <si>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</si>
  <si>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</si>
  <si>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</si>
  <si>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</si>
  <si>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</si>
  <si>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</si>
  <si>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</si>
  <si>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</si>
  <si>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</si>
  <si>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</si>
  <si>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</si>
  <si>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</si>
  <si>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</si>
  <si>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</si>
  <si>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</si>
  <si>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</si>
  <si>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</si>
  <si>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</si>
  <si>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</si>
  <si>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</si>
  <si>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</si>
  <si>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</si>
  <si>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</si>
  <si>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</si>
  <si>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</si>
  <si>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</si>
  <si>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</si>
  <si>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</si>
  <si>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</si>
  <si>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</si>
  <si>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</si>
  <si>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</si>
  <si>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</si>
  <si>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</si>
  <si>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</si>
  <si>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</si>
  <si>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</si>
  <si>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</si>
  <si>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</si>
  <si>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</si>
  <si>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</si>
  <si>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</si>
  <si>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</si>
  <si>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</si>
  <si>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</si>
  <si>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</si>
  <si>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</si>
  <si>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</si>
  <si>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</si>
  <si>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</si>
  <si>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</si>
  <si>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</si>
  <si>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</si>
  <si>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</si>
  <si>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</si>
  <si>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</si>
  <si>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</si>
  <si>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</si>
  <si>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</si>
  <si>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</si>
  <si>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</si>
  <si>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</si>
  <si>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</si>
  <si>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</si>
  <si>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</si>
  <si>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</si>
  <si>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</si>
  <si>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</si>
  <si>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</si>
  <si>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</si>
  <si>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</si>
  <si>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</si>
  <si>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</si>
  <si>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</si>
  <si>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</si>
  <si>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</si>
  <si>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</si>
  <si>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</si>
  <si>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</si>
  <si>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</si>
  <si>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</si>
  <si>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</si>
  <si>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</si>
  <si>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</si>
  <si>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</si>
  <si>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</si>
  <si>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</si>
  <si>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</si>
  <si>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</si>
  <si>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</si>
  <si>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</si>
  <si>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</si>
  <si>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</si>
  <si>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</si>
  <si>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</si>
  <si>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</si>
  <si>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</si>
  <si>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</si>
  <si>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</si>
  <si>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</si>
  <si>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</si>
  <si>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</si>
  <si>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</si>
  <si>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</si>
  <si>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</si>
  <si>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</si>
  <si>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</si>
  <si>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</si>
  <si>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</si>
  <si>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</si>
  <si>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</si>
  <si>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</si>
  <si>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</si>
  <si>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</si>
  <si>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</si>
  <si>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</si>
  <si>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</si>
  <si>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</si>
  <si>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</si>
  <si>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</si>
  <si>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</si>
  <si>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</si>
  <si>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</si>
  <si>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</si>
  <si>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</si>
  <si>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</si>
  <si>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</si>
  <si>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</si>
  <si>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</si>
  <si>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</si>
  <si>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</si>
  <si>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</si>
  <si>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</si>
  <si>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</si>
  <si>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</si>
  <si>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</si>
  <si>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</si>
  <si>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</si>
  <si>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</si>
  <si>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</si>
  <si>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</si>
  <si>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</si>
  <si>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</si>
  <si>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</si>
  <si>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</si>
  <si>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</si>
  <si>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</si>
  <si>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</si>
  <si>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</si>
  <si>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</si>
  <si>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</si>
  <si>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</si>
  <si>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</si>
  <si>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</si>
  <si>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</si>
  <si>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</si>
  <si>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</si>
  <si>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</si>
  <si>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</si>
  <si>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</si>
  <si>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</si>
  <si>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</si>
  <si>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</si>
  <si>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</si>
  <si>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</si>
  <si>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</si>
  <si>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</si>
  <si>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</si>
  <si>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</si>
  <si>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</si>
  <si>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</si>
  <si>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</si>
  <si>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</si>
  <si>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</si>
  <si>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</si>
  <si>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</si>
  <si>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</si>
  <si>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</si>
  <si>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</si>
  <si>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</si>
  <si>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</si>
  <si>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</si>
  <si>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</si>
  <si>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</si>
  <si>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</si>
  <si>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</si>
  <si>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</si>
  <si>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</si>
  <si>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</si>
  <si>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</si>
  <si>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</si>
  <si>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</si>
  <si>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</si>
  <si>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</si>
  <si>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</si>
  <si>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</si>
  <si>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</si>
  <si>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</si>
  <si>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</si>
  <si>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</si>
  <si>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</si>
  <si>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</si>
  <si>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</si>
  <si>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</si>
  <si>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</si>
  <si>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</si>
  <si>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</si>
  <si>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</si>
  <si>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</si>
  <si>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</si>
  <si>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</si>
  <si>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</si>
  <si>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</si>
  <si>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</si>
  <si>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</si>
  <si>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</si>
  <si>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</si>
  <si>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</si>
  <si>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</si>
  <si>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</si>
  <si>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</si>
  <si>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</si>
  <si>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</si>
  <si>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</si>
  <si>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</si>
  <si>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</si>
  <si>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</si>
  <si>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</si>
  <si>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</si>
  <si>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</si>
  <si>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</si>
  <si>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</si>
  <si>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</si>
  <si>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</si>
  <si>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</si>
  <si>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</si>
  <si>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</si>
  <si>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</si>
  <si>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</si>
  <si>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</si>
  <si>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</si>
  <si>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</si>
  <si>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</si>
  <si>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</si>
  <si>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</si>
  <si>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</si>
  <si>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</si>
  <si>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</si>
  <si>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</si>
  <si>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</si>
  <si>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</si>
  <si>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</si>
  <si>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</si>
  <si>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</si>
  <si>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</si>
  <si>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</si>
  <si>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</si>
  <si>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</si>
  <si>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</si>
  <si>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</si>
  <si>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</si>
  <si>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</si>
  <si>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</si>
  <si>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</si>
  <si>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</si>
  <si>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</si>
  <si>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</si>
  <si>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</si>
  <si>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</si>
  <si>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</si>
  <si>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</si>
  <si>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</si>
  <si>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</si>
  <si>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</si>
  <si>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</si>
  <si>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</si>
  <si>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</si>
  <si>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</si>
  <si>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</si>
  <si>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</si>
  <si>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</si>
  <si>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</si>
  <si>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</si>
  <si>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</si>
  <si>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</si>
  <si>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</si>
  <si>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</si>
  <si>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</si>
  <si>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</si>
  <si>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</si>
  <si>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</si>
  <si>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</si>
  <si>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</si>
  <si>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</si>
  <si>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</si>
  <si>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</si>
  <si>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</si>
  <si>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</si>
  <si>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</si>
  <si>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</si>
  <si>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</si>
  <si>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</si>
  <si>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</si>
  <si>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</si>
  <si>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</si>
  <si>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</si>
  <si>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</si>
  <si>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</si>
  <si>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</si>
  <si>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</si>
  <si>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</si>
  <si>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</si>
  <si>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</si>
  <si>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</si>
  <si>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</si>
  <si>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</si>
  <si>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</si>
  <si>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</si>
  <si>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</si>
  <si>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</si>
  <si>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</si>
  <si>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</si>
  <si>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</si>
  <si>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</si>
  <si>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</si>
  <si>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</si>
  <si>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</si>
  <si>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</si>
  <si>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</si>
  <si>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</si>
  <si>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</si>
  <si>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</si>
  <si>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</si>
  <si>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</si>
  <si>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</si>
  <si>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</si>
  <si>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</si>
  <si>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</si>
  <si>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</si>
  <si>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</si>
  <si>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</si>
  <si>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</si>
  <si>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</si>
  <si>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</si>
  <si>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</si>
  <si>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</si>
  <si>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</si>
  <si>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</si>
  <si>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</si>
  <si>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</si>
  <si>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</si>
  <si>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</si>
  <si>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</si>
  <si>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</si>
  <si>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</si>
  <si>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</si>
  <si>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</si>
  <si>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</si>
  <si>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</si>
  <si>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</si>
  <si>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</si>
  <si>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</si>
  <si>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</si>
  <si>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</si>
  <si>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</si>
  <si>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</si>
  <si>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</si>
  <si>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</si>
  <si>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</si>
  <si>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</si>
  <si>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</si>
  <si>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</si>
  <si>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</si>
  <si>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</si>
  <si>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</si>
  <si>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</si>
  <si>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</si>
  <si>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</si>
  <si>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</si>
  <si>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</si>
  <si>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</si>
  <si>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</si>
  <si>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</si>
  <si>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</si>
  <si>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</si>
  <si>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</si>
  <si>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</si>
  <si>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</si>
  <si>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</si>
  <si>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</si>
  <si>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</si>
  <si>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</si>
  <si>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</si>
  <si>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</si>
  <si>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</si>
  <si>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</si>
  <si>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</si>
  <si>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</si>
  <si>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</si>
  <si>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</si>
  <si>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</si>
  <si>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</si>
  <si>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</si>
  <si>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</si>
  <si>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</si>
  <si>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</si>
  <si>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</si>
  <si>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</si>
  <si>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</si>
  <si>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</si>
  <si>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</si>
  <si>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</si>
  <si>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</si>
  <si>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</si>
  <si>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</si>
  <si>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</si>
  <si>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</si>
  <si>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</si>
  <si>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</si>
  <si>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</si>
  <si>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</si>
  <si>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</si>
  <si>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</si>
  <si>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</si>
  <si>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</si>
  <si>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</si>
  <si>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</si>
  <si>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</si>
  <si>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</si>
  <si>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</si>
  <si>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</si>
  <si>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</si>
  <si>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</si>
  <si>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</si>
  <si>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</si>
  <si>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</si>
  <si>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</si>
  <si>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</si>
  <si>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</si>
  <si>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</si>
  <si>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</si>
  <si>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</si>
  <si>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</si>
  <si>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</si>
  <si>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</si>
  <si>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</si>
  <si>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</si>
  <si>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</si>
  <si>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</si>
  <si>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</si>
  <si>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</si>
  <si>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</si>
  <si>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</si>
  <si>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</si>
  <si>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</si>
  <si>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</si>
  <si>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</si>
  <si>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</si>
  <si>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</si>
  <si>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</si>
  <si>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</si>
  <si>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</si>
  <si>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</si>
  <si>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</si>
  <si>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</si>
  <si>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</si>
  <si>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</si>
  <si>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</si>
  <si>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</si>
  <si>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</si>
  <si>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</si>
  <si>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</si>
  <si>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</si>
  <si>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</si>
  <si>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</si>
  <si>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</si>
  <si>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</si>
  <si>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</si>
  <si>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</si>
  <si>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</si>
  <si>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</si>
  <si>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</si>
  <si>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</si>
  <si>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</si>
  <si>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</si>
  <si>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</si>
  <si>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</si>
  <si>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</si>
  <si>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</si>
  <si>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</si>
  <si>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</si>
  <si>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</si>
  <si>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</si>
  <si>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</si>
  <si>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</si>
  <si>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</si>
  <si>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</si>
  <si>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</si>
  <si>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</si>
  <si>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</si>
  <si>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</si>
  <si>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</si>
  <si>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</si>
  <si>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</si>
  <si>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</si>
  <si>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</si>
  <si>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</si>
  <si>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</si>
  <si>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</si>
  <si>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</si>
  <si>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</si>
  <si>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</si>
  <si>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</si>
  <si>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</si>
  <si>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</si>
  <si>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</si>
  <si>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</si>
  <si>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</si>
  <si>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</si>
  <si>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</si>
  <si>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</si>
  <si>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</si>
  <si>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</si>
  <si>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</si>
  <si>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</si>
  <si>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</si>
  <si>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</si>
  <si>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</si>
  <si>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</si>
  <si>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</si>
  <si>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</si>
  <si>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</si>
  <si>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</si>
  <si>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</si>
  <si>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</si>
  <si>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</si>
  <si>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</si>
  <si>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</si>
  <si>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</si>
  <si>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</si>
  <si>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</si>
  <si>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</si>
  <si>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</si>
  <si>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</si>
  <si>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</si>
  <si>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</si>
  <si>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</si>
  <si>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</si>
  <si>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</si>
  <si>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</si>
  <si>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</si>
  <si>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</si>
  <si>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</si>
  <si>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</si>
  <si>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</si>
  <si>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</si>
  <si>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</si>
  <si>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</si>
  <si>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</si>
  <si>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</si>
  <si>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</si>
  <si>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</si>
  <si>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</si>
  <si>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</si>
  <si>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</si>
  <si>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</si>
  <si>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</si>
  <si>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</si>
  <si>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</si>
  <si>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</si>
  <si>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</si>
  <si>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</si>
  <si>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</si>
  <si>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</si>
  <si>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</si>
  <si>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</si>
  <si>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</si>
  <si>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</si>
  <si>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</si>
  <si>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</si>
  <si>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</si>
  <si>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</si>
  <si>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</si>
  <si>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</si>
  <si>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</si>
  <si>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</si>
  <si>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</si>
  <si>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</si>
  <si>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</si>
  <si>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</si>
  <si>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</si>
  <si>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</si>
  <si>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</si>
  <si>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</si>
  <si>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</si>
  <si>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</si>
  <si>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</si>
  <si>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</si>
  <si>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</si>
  <si>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</si>
  <si>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</si>
  <si>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</si>
  <si>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</si>
  <si>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</si>
  <si>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</si>
  <si>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</si>
  <si>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</si>
  <si>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</si>
  <si>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</si>
  <si>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</si>
  <si>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</si>
  <si>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</si>
  <si>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</si>
  <si>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</si>
  <si>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</si>
  <si>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</si>
  <si>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</si>
  <si>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</si>
  <si>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</si>
  <si>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</si>
  <si>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</si>
  <si>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</si>
  <si>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</si>
  <si>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</si>
  <si>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</si>
  <si>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</si>
  <si>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</si>
  <si>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</si>
  <si>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</si>
  <si>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</si>
  <si>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</si>
  <si>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</si>
  <si>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</si>
  <si>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</si>
  <si>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</si>
  <si>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</si>
  <si>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</si>
  <si>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</si>
  <si>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</si>
  <si>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</si>
  <si>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</si>
  <si>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</si>
  <si>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</si>
  <si>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</si>
  <si>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</si>
  <si>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</si>
  <si>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</si>
  <si>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</si>
  <si>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</si>
  <si>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</si>
  <si>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</si>
  <si>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</si>
  <si>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</si>
  <si>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</si>
  <si>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</si>
  <si>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</si>
  <si>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</si>
  <si>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</si>
  <si>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</si>
  <si>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</si>
  <si>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</si>
  <si>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</si>
  <si>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</si>
  <si>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</si>
  <si>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</si>
  <si>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</si>
  <si>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</si>
  <si>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</si>
  <si>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</si>
  <si>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</si>
  <si>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</si>
  <si>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</si>
  <si>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</si>
  <si>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</si>
  <si>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</si>
  <si>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</si>
  <si>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</si>
  <si>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</si>
  <si>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</si>
  <si>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</si>
  <si>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</si>
  <si>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</si>
  <si>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</si>
  <si>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</si>
  <si>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</si>
  <si>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</si>
  <si>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</si>
  <si>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</si>
  <si>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</si>
  <si>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</si>
  <si>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</si>
  <si>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</si>
  <si>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</si>
  <si>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</si>
  <si>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</si>
  <si>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</si>
  <si>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</si>
  <si>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</si>
  <si>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</si>
  <si>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</si>
  <si>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</si>
  <si>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</si>
  <si>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</si>
  <si>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</si>
  <si>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</si>
  <si>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</si>
  <si>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</si>
  <si>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</si>
  <si>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</si>
  <si>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</si>
  <si>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</si>
  <si>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</si>
  <si>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</si>
  <si>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</si>
  <si>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</si>
  <si>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</si>
  <si>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</si>
  <si>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</si>
  <si>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</si>
  <si>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</si>
  <si>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</si>
  <si>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</si>
  <si>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</si>
  <si>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</si>
  <si>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</si>
  <si>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</si>
  <si>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</si>
  <si>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</si>
  <si>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</si>
  <si>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</si>
  <si>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</si>
  <si>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</si>
  <si>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</si>
  <si>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</si>
  <si>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</si>
  <si>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</si>
  <si>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</si>
  <si>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</si>
  <si>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</si>
  <si>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</si>
  <si>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</si>
  <si>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</si>
  <si>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</si>
  <si>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</si>
  <si>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</si>
  <si>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</si>
  <si>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</si>
  <si>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</si>
  <si>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</si>
  <si>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</si>
  <si>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</si>
  <si>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</si>
  <si>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</si>
  <si>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</si>
  <si>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</si>
  <si>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</si>
  <si>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</si>
  <si>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</si>
  <si>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</si>
  <si>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</si>
  <si>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</si>
  <si>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</si>
  <si>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</si>
  <si>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</si>
  <si>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</si>
  <si>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</si>
  <si>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</si>
  <si>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</si>
  <si>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</si>
  <si>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</si>
  <si>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</si>
  <si>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</si>
  <si>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</si>
  <si>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</si>
  <si>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</si>
  <si>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</si>
  <si>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</si>
  <si>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</si>
  <si>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</si>
  <si>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</si>
  <si>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</si>
  <si>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</si>
  <si>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</si>
  <si>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</si>
  <si>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</si>
  <si>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</si>
  <si>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</si>
  <si>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</si>
  <si>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</si>
  <si>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</si>
  <si>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</si>
  <si>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</si>
  <si>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</si>
  <si>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</si>
  <si>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</si>
  <si>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</si>
  <si>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</si>
  <si>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</si>
  <si>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</si>
  <si>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</si>
  <si>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</si>
  <si>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</si>
  <si>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</si>
  <si>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</si>
  <si>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</si>
  <si>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</si>
  <si>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</si>
  <si>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</si>
  <si>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</si>
  <si>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</si>
  <si>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</si>
  <si>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</si>
  <si>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</si>
  <si>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</si>
  <si>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</si>
  <si>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</si>
  <si>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</si>
  <si>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</si>
  <si>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</si>
  <si>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</si>
  <si>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</si>
  <si>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</si>
  <si>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</si>
  <si>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</si>
  <si>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</si>
  <si>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</si>
  <si>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</si>
  <si>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</si>
  <si>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</si>
  <si>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</si>
  <si>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</si>
  <si>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</si>
  <si>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</si>
  <si>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</si>
  <si>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</si>
  <si>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</si>
  <si>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</si>
  <si>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</si>
  <si>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</si>
  <si>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</si>
  <si>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</si>
  <si>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</si>
  <si>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</si>
  <si>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</si>
  <si>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</si>
  <si>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</si>
  <si>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</si>
  <si>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</si>
  <si>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</si>
  <si>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</si>
  <si>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</si>
  <si>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</si>
  <si>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</si>
  <si>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</si>
  <si>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</si>
  <si>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</si>
  <si>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</si>
  <si>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</si>
  <si>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</si>
  <si>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</si>
  <si>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</si>
  <si>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</si>
  <si>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</si>
  <si>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</si>
  <si>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</si>
  <si>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</si>
  <si>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</si>
  <si>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</si>
  <si>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</si>
  <si>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</si>
  <si>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</si>
  <si>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</si>
  <si>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</si>
  <si>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</si>
  <si>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</si>
  <si>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</si>
  <si>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</si>
  <si>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</si>
  <si>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</si>
  <si>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</si>
  <si>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</si>
  <si>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</si>
  <si>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</si>
  <si>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</si>
  <si>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</si>
  <si>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</si>
  <si>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</si>
  <si>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</si>
  <si>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</si>
  <si>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</si>
  <si>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</si>
  <si>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</si>
  <si>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</si>
  <si>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</si>
  <si>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</si>
  <si>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</si>
  <si>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</si>
  <si>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</si>
  <si>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</si>
  <si>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</si>
  <si>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</si>
  <si>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</si>
  <si>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</si>
  <si>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</si>
  <si>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</si>
  <si>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</si>
  <si>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</si>
  <si>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</si>
  <si>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</si>
  <si>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</si>
  <si>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</si>
  <si>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</si>
  <si>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</si>
  <si>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</si>
  <si>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</si>
  <si>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</si>
  <si>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</si>
  <si>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</si>
  <si>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</si>
  <si>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</si>
  <si>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</si>
  <si>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</si>
  <si>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</si>
  <si>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</si>
  <si>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</si>
  <si>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</si>
  <si>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</si>
  <si>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</si>
  <si>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</si>
  <si>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</si>
  <si>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</si>
  <si>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</si>
  <si>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</si>
  <si>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</si>
  <si>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</si>
  <si>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</si>
  <si>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</si>
  <si>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</si>
  <si>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</si>
  <si>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</si>
  <si>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</si>
  <si>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</si>
  <si>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</si>
  <si>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</si>
  <si>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</si>
  <si>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</si>
  <si>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</si>
  <si>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</si>
  <si>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</si>
  <si>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</si>
  <si>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</si>
  <si>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</si>
  <si>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</si>
  <si>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</si>
  <si>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</si>
  <si>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</si>
  <si>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</si>
  <si>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</si>
  <si>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</si>
  <si>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</si>
  <si>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</si>
  <si>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</si>
  <si>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</si>
  <si>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</si>
  <si>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</si>
  <si>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</si>
  <si>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</si>
  <si>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</si>
  <si>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</si>
  <si>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</si>
  <si>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</si>
  <si>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</si>
  <si>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</si>
  <si>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</si>
  <si>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</si>
  <si>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</si>
  <si>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</si>
  <si>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</si>
  <si>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</si>
  <si>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</si>
  <si>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</si>
  <si>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</si>
  <si>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</si>
  <si>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</si>
  <si>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</si>
  <si>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</si>
  <si>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</si>
  <si>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</si>
  <si>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</si>
  <si>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</si>
  <si>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</si>
  <si>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</si>
  <si>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</si>
  <si>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</si>
  <si>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</si>
  <si>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</si>
  <si>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</si>
  <si>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</si>
  <si>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</si>
  <si>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</si>
  <si>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</si>
  <si>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</si>
  <si>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</si>
  <si>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</si>
  <si>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</si>
  <si>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</si>
  <si>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</si>
  <si>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</si>
  <si>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</si>
  <si>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</si>
  <si>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</si>
  <si>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</si>
  <si>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</si>
  <si>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</si>
  <si>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</si>
  <si>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</si>
  <si>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</si>
  <si>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</si>
  <si>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</si>
  <si>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</si>
  <si>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</si>
  <si>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</si>
  <si>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</si>
  <si>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</si>
  <si>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</si>
  <si>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</si>
  <si>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</si>
  <si>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</si>
  <si>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</si>
  <si>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</si>
  <si>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</si>
  <si>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</si>
  <si>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</si>
  <si>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</si>
  <si>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</si>
  <si>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</si>
  <si>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</si>
  <si>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</si>
  <si>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</si>
  <si>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</si>
  <si>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</si>
  <si>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</si>
  <si>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</si>
  <si>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</si>
  <si>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</si>
  <si>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</si>
  <si>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</si>
  <si>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</si>
  <si>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</si>
  <si>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</si>
  <si>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</si>
  <si>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</si>
  <si>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</si>
  <si>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</si>
  <si>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</si>
  <si>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</si>
  <si>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</si>
  <si>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</si>
  <si>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</si>
  <si>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</si>
  <si>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</si>
  <si>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</si>
  <si>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</si>
  <si>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</si>
  <si>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</si>
  <si>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</si>
  <si>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</si>
  <si>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</si>
  <si>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</si>
  <si>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</si>
  <si>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</si>
  <si>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</si>
  <si>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</si>
  <si>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</si>
  <si>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</si>
  <si>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</si>
  <si>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</si>
  <si>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</si>
  <si>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</si>
  <si>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</si>
  <si>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</si>
  <si>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</si>
  <si>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</si>
  <si>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</si>
  <si>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</si>
  <si>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</si>
  <si>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</si>
  <si>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</si>
  <si>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</si>
  <si>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</si>
  <si>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</si>
  <si>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</si>
  <si>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</si>
  <si>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</si>
  <si>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</si>
  <si>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</si>
  <si>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</si>
  <si>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</si>
  <si>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</si>
  <si>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</si>
  <si>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</si>
  <si>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</si>
  <si>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</si>
  <si>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</si>
  <si>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</si>
  <si>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</si>
  <si>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</si>
  <si>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</si>
  <si>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</si>
  <si>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</si>
  <si>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</si>
  <si>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</si>
  <si>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</si>
  <si>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</si>
  <si>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</si>
  <si>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</si>
  <si>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</si>
  <si>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</si>
  <si>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</si>
  <si>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</si>
  <si>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</si>
  <si>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</si>
  <si>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</si>
  <si>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</si>
  <si>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</si>
  <si>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</si>
  <si>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</si>
  <si>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</si>
  <si>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</si>
  <si>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</si>
  <si>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</si>
  <si>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</si>
  <si>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</si>
  <si>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</si>
  <si>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</si>
  <si>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</si>
  <si>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</si>
  <si>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</si>
  <si>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</si>
  <si>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</si>
  <si>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</si>
  <si>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</si>
  <si>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</si>
  <si>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</si>
  <si>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</si>
  <si>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</si>
  <si>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</si>
  <si>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</si>
  <si>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</si>
  <si>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</si>
  <si>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</si>
  <si>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</si>
  <si>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</si>
  <si>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</si>
  <si>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</si>
  <si>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</si>
  <si>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</si>
  <si>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</si>
  <si>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</si>
  <si>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</si>
  <si>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</si>
  <si>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</si>
  <si>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</si>
  <si>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</si>
  <si>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</si>
  <si>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</si>
  <si>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</si>
  <si>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</si>
  <si>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</si>
  <si>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</si>
  <si>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</si>
  <si>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</si>
  <si>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</si>
  <si>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</si>
  <si>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</si>
  <si>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</si>
  <si>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</si>
  <si>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</si>
  <si>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</si>
  <si>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</si>
  <si>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</si>
  <si>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</si>
  <si>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</si>
  <si>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</si>
  <si>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</si>
  <si>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</si>
  <si>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</si>
  <si>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</si>
  <si>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</si>
  <si>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</si>
  <si>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</si>
  <si>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</si>
  <si>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</si>
  <si>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</si>
  <si>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</si>
  <si>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</si>
  <si>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</si>
  <si>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</si>
  <si>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</si>
  <si>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</si>
  <si>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</si>
  <si>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</si>
  <si>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</si>
  <si>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</si>
  <si>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</si>
  <si>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</si>
  <si>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</si>
  <si>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</si>
  <si>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</si>
  <si>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</si>
  <si>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</si>
  <si>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</si>
  <si>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</si>
  <si>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</si>
  <si>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</si>
  <si>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</si>
  <si>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</si>
  <si>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</si>
  <si>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</si>
  <si>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</si>
  <si>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</si>
  <si>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</si>
  <si>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</si>
  <si>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</si>
  <si>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</si>
  <si>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</si>
  <si>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</si>
  <si>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</si>
  <si>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</si>
  <si>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</si>
  <si>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</si>
  <si>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</si>
  <si>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</si>
  <si>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</si>
  <si>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</si>
  <si>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</si>
  <si>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</si>
  <si>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</si>
  <si>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</si>
  <si>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</si>
  <si>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</si>
  <si>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</si>
  <si>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</si>
  <si>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</si>
  <si>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</si>
  <si>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</si>
  <si>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</si>
  <si>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</si>
  <si>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</si>
  <si>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</si>
  <si>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</si>
  <si>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</si>
  <si>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</si>
  <si>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</si>
  <si>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</si>
  <si>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</si>
  <si>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</si>
  <si>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</si>
  <si>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</si>
  <si>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</si>
  <si>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</si>
  <si>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</si>
  <si>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</si>
  <si>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</si>
  <si>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</si>
  <si>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</si>
  <si>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</si>
  <si>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</si>
  <si>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</si>
  <si>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</si>
  <si>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</si>
  <si>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</si>
  <si>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</si>
  <si>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</si>
  <si>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</si>
  <si>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</si>
  <si>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</si>
  <si>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</si>
  <si>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</si>
  <si>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</si>
  <si>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</si>
  <si>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</si>
  <si>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</si>
  <si>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</si>
  <si>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</si>
  <si>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</si>
  <si>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</si>
  <si>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</si>
  <si>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</si>
  <si>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</si>
  <si>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</si>
  <si>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</si>
  <si>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</si>
  <si>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</si>
  <si>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</si>
  <si>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</si>
  <si>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</si>
  <si>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</si>
  <si>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</si>
  <si>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</si>
  <si>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</si>
  <si>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</si>
  <si>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</si>
  <si>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</si>
  <si>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</si>
  <si>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</si>
  <si>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</si>
  <si>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</si>
  <si>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</si>
  <si>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</si>
  <si>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</si>
  <si>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</si>
  <si>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</si>
  <si>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</si>
  <si>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</si>
  <si>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</si>
  <si>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</si>
  <si>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</si>
  <si>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</si>
  <si>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</si>
  <si>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</si>
  <si>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</si>
  <si>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</si>
  <si>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</si>
  <si>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</si>
  <si>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</si>
  <si>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</si>
  <si>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</si>
  <si>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</si>
  <si>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</si>
  <si>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</si>
  <si>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</si>
  <si>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</si>
  <si>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</si>
  <si>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</si>
  <si>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</si>
  <si>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</si>
  <si>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</si>
  <si>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</si>
  <si>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</si>
  <si>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</si>
  <si>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</si>
  <si>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</si>
  <si>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</si>
  <si>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</si>
  <si>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</si>
  <si>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</si>
  <si>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</si>
  <si>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</si>
  <si>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</si>
  <si>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</si>
  <si>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</si>
  <si>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</si>
  <si>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</si>
  <si>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</si>
  <si>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</si>
  <si>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</si>
  <si>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</si>
  <si>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</si>
  <si>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</si>
  <si>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</si>
  <si>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</si>
  <si>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</si>
  <si>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</si>
  <si>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</si>
  <si>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</si>
  <si>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</si>
  <si>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</si>
  <si>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</si>
  <si>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</si>
  <si>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</si>
  <si>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</si>
  <si>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</si>
  <si>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</si>
  <si>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</si>
  <si>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</si>
  <si>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</si>
  <si>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</si>
  <si>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</si>
  <si>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</si>
  <si>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</si>
  <si>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</si>
  <si>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</si>
  <si>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</si>
  <si>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</si>
  <si>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</si>
  <si>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</si>
  <si>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</si>
  <si>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</si>
  <si>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</si>
  <si>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</si>
  <si>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</si>
  <si>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</si>
  <si>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</si>
  <si>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</si>
  <si>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</si>
  <si>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</si>
  <si>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</si>
  <si>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</si>
  <si>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</si>
  <si>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</si>
  <si>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</si>
  <si>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</si>
  <si>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</si>
  <si>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</si>
  <si>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</si>
  <si>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</si>
  <si>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</si>
  <si>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</si>
  <si>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</si>
  <si>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</si>
  <si>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</si>
  <si>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</si>
  <si>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</si>
  <si>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</si>
  <si>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</si>
  <si>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</si>
  <si>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</si>
  <si>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</si>
  <si>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</si>
  <si>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</si>
  <si>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</si>
  <si>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</si>
  <si>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</si>
  <si>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</si>
  <si>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</si>
  <si>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</si>
  <si>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</si>
  <si>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</si>
  <si>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</si>
  <si>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</si>
  <si>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</si>
  <si>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</si>
  <si>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</si>
  <si>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</si>
  <si>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</si>
  <si>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</si>
  <si>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</si>
  <si>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</si>
  <si>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</si>
  <si>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</si>
  <si>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</si>
  <si>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</si>
  <si>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</si>
  <si>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</si>
  <si>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</si>
  <si>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</si>
  <si>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</si>
  <si>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</si>
  <si>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</si>
  <si>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</si>
  <si>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</si>
  <si>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</si>
  <si>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</si>
  <si>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</si>
  <si>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</si>
  <si>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</si>
  <si>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</si>
  <si>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</si>
  <si>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</si>
  <si>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</si>
  <si>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</si>
  <si>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</si>
  <si>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</si>
  <si>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</si>
  <si>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</si>
  <si>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</si>
  <si>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</si>
  <si>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</si>
  <si>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</si>
  <si>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</si>
  <si>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</si>
  <si>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</si>
  <si>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</si>
  <si>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</si>
  <si>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</si>
  <si>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</si>
  <si>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</si>
  <si>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</si>
  <si>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</si>
  <si>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</si>
  <si>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</si>
  <si>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</si>
  <si>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</si>
  <si>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</si>
  <si>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</si>
  <si>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</si>
  <si>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</si>
  <si>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</si>
  <si>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</si>
  <si>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</si>
  <si>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</si>
  <si>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</si>
  <si>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</si>
  <si>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</si>
  <si>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</si>
  <si>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</si>
  <si>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</si>
  <si>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</si>
  <si>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</si>
  <si>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</si>
  <si>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</si>
  <si>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</si>
  <si>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</si>
  <si>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</si>
  <si>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</si>
  <si>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</si>
  <si>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</si>
  <si>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</si>
  <si>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</si>
  <si>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</si>
  <si>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</si>
  <si>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</si>
  <si>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</si>
  <si>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</si>
  <si>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</si>
  <si>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</si>
  <si>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</si>
  <si>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</si>
  <si>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</si>
  <si>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</si>
  <si>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</si>
  <si>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</si>
  <si>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</si>
  <si>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</si>
  <si>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</si>
  <si>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</si>
  <si>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</si>
  <si>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</si>
  <si>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</si>
  <si>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</si>
  <si>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</si>
  <si>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</si>
  <si>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</si>
  <si>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</si>
  <si>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</si>
  <si>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</si>
  <si>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</si>
  <si>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</si>
  <si>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</si>
  <si>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</si>
  <si>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</si>
  <si>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</si>
  <si>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</si>
  <si>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</si>
  <si>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</si>
  <si>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</si>
  <si>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</si>
  <si>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</si>
  <si>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</si>
  <si>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</si>
  <si>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</si>
  <si>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</si>
  <si>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</si>
  <si>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</si>
  <si>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</si>
  <si>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</si>
  <si>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</si>
  <si>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</si>
  <si>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</si>
  <si>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</si>
  <si>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</si>
  <si>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</si>
  <si>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</si>
  <si>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</si>
  <si>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</si>
  <si>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</si>
  <si>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</si>
  <si>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</si>
  <si>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</si>
  <si>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</si>
  <si>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</si>
  <si>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</si>
  <si>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</si>
  <si>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</si>
  <si>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</si>
  <si>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</si>
  <si>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</si>
  <si>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</si>
  <si>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</si>
  <si>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</si>
  <si>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</si>
  <si>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</si>
  <si>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</si>
  <si>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</si>
  <si>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</si>
  <si>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</si>
  <si>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</si>
  <si>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</si>
  <si>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</si>
  <si>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</si>
  <si>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</si>
  <si>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</si>
  <si>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</si>
  <si>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</si>
  <si>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</si>
  <si>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</si>
  <si>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</si>
  <si>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</si>
  <si>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</si>
  <si>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</si>
  <si>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</si>
  <si>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</si>
  <si>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</si>
  <si>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</si>
  <si>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</si>
  <si>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</si>
  <si>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</si>
  <si>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</si>
  <si>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</si>
  <si>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</si>
  <si>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</si>
  <si>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</si>
  <si>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</si>
  <si>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</si>
  <si>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</si>
  <si>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</si>
  <si>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</si>
  <si>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</si>
  <si>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</si>
  <si>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</si>
  <si>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</si>
  <si>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</si>
  <si>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</si>
  <si>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</si>
  <si>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</si>
  <si>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</si>
  <si>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</si>
  <si>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</si>
  <si>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</si>
  <si>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</si>
  <si>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</si>
  <si>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</si>
  <si>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</si>
  <si>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</si>
  <si>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</si>
  <si>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</si>
  <si>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</si>
  <si>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</si>
  <si>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</si>
  <si>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</si>
  <si>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</si>
  <si>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</si>
  <si>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</si>
  <si>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</si>
  <si>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</si>
  <si>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</si>
  <si>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</si>
  <si>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</si>
  <si>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</si>
  <si>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</si>
  <si>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</si>
  <si>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</si>
  <si>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</si>
  <si>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</si>
  <si>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</si>
  <si>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</si>
  <si>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</si>
  <si>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</si>
  <si>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</si>
  <si>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</si>
  <si>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</si>
  <si>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</si>
  <si>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</si>
  <si>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</si>
  <si>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</si>
  <si>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</si>
  <si>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</si>
  <si>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</si>
  <si>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</si>
  <si>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</si>
  <si>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</si>
  <si>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</si>
  <si>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</si>
  <si>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</si>
  <si>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</si>
  <si>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</si>
  <si>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</si>
  <si>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</si>
  <si>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</si>
  <si>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</si>
  <si>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</si>
  <si>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</si>
  <si>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</si>
  <si>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</si>
  <si>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</si>
  <si>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</si>
  <si>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</si>
  <si>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</si>
  <si>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</si>
  <si>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</si>
  <si>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</si>
  <si>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</si>
  <si>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</si>
  <si>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</si>
  <si>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</si>
  <si>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</si>
  <si>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</si>
  <si>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</si>
  <si>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</si>
  <si>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</si>
  <si>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</si>
  <si>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</si>
  <si>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</si>
  <si>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</si>
  <si>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</si>
  <si>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</si>
  <si>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</si>
  <si>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</si>
  <si>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</si>
  <si>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</si>
  <si>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</si>
  <si>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</si>
  <si>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</si>
  <si>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</si>
  <si>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</si>
  <si>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</si>
  <si>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</si>
  <si>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</si>
  <si>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</si>
  <si>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</si>
  <si>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</si>
  <si>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</si>
  <si>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</si>
  <si>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</si>
  <si>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</si>
  <si>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</si>
  <si>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</si>
  <si>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</si>
  <si>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</si>
  <si>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</si>
  <si>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</si>
  <si>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</si>
  <si>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</si>
  <si>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</si>
  <si>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</si>
  <si>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</si>
  <si>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</si>
  <si>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</si>
  <si>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</si>
  <si>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</si>
  <si>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</si>
  <si>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</si>
  <si>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</si>
  <si>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</si>
  <si>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</si>
  <si>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</si>
  <si>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</si>
  <si>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</si>
  <si>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</si>
  <si>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</si>
  <si>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</si>
  <si>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</si>
  <si>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</si>
  <si>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</si>
  <si>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</si>
  <si>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</si>
  <si>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</si>
  <si>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</si>
  <si>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</si>
  <si>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</si>
  <si>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</si>
  <si>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</si>
  <si>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</si>
  <si>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</si>
  <si>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</si>
  <si>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</si>
  <si>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</si>
  <si>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</si>
  <si>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</si>
  <si>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</si>
  <si>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</si>
  <si>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</si>
  <si>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</si>
  <si>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</si>
  <si>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</si>
  <si>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</si>
  <si>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</si>
  <si>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</si>
  <si>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</si>
  <si>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</si>
  <si>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</si>
  <si>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</si>
  <si>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</si>
  <si>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</si>
  <si>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</si>
  <si>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</si>
  <si>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</si>
  <si>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</si>
  <si>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</si>
  <si>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</si>
  <si>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</si>
  <si>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</si>
  <si>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</si>
  <si>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</si>
  <si>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</si>
  <si>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</si>
  <si>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</si>
  <si>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</si>
  <si>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</si>
  <si>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</si>
  <si>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</si>
  <si>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</si>
  <si>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</si>
  <si>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</si>
  <si>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</si>
  <si>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</si>
  <si>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</si>
  <si>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</si>
  <si>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</si>
  <si>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</si>
  <si>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</si>
  <si>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</si>
  <si>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</si>
  <si>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</si>
  <si>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</si>
  <si>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</si>
  <si>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</si>
  <si>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</si>
  <si>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</si>
  <si>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</si>
  <si>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</si>
  <si>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</si>
  <si>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</si>
  <si>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</si>
  <si>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</si>
  <si>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</si>
  <si>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</si>
  <si>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</si>
  <si>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</si>
  <si>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</si>
  <si>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</si>
  <si>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</si>
  <si>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</si>
  <si>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</si>
  <si>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</si>
  <si>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</si>
  <si>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</si>
  <si>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</si>
  <si>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</si>
  <si>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</si>
  <si>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</si>
  <si>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</si>
  <si>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</si>
  <si>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</si>
  <si>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</si>
  <si>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</si>
  <si>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</si>
  <si>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</si>
  <si>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</si>
  <si>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</si>
  <si>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</si>
  <si>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</si>
  <si>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</si>
  <si>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</si>
  <si>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</si>
  <si>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</si>
  <si>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</si>
  <si>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</si>
  <si>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</si>
  <si>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</si>
  <si>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</si>
  <si>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</si>
  <si>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</si>
  <si>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</si>
  <si>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</si>
  <si>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</si>
  <si>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</si>
  <si>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</si>
  <si>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</si>
  <si>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</si>
  <si>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</si>
  <si>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</si>
  <si>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</si>
  <si>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</si>
  <si>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</si>
  <si>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</si>
  <si>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</si>
  <si>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</si>
  <si>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</si>
  <si>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</si>
  <si>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</si>
  <si>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</si>
  <si>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</si>
  <si>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</si>
  <si>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</si>
  <si>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</si>
  <si>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</si>
  <si>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</si>
  <si>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</si>
  <si>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</si>
  <si>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</si>
  <si>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</si>
  <si>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</si>
  <si>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</si>
  <si>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</si>
  <si>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</si>
  <si>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</si>
  <si>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</si>
  <si>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</si>
  <si>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</si>
  <si>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</si>
  <si>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</si>
  <si>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</si>
  <si>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</si>
  <si>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</si>
  <si>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</si>
  <si>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</si>
  <si>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</si>
  <si>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</si>
  <si>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</si>
  <si>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</si>
  <si>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</si>
  <si>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</si>
  <si>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</si>
  <si>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</si>
  <si>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</si>
  <si>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</si>
  <si>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</si>
  <si>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</si>
  <si>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</si>
  <si>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</si>
  <si>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</si>
  <si>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</si>
  <si>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</si>
  <si>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</si>
  <si>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</si>
  <si>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</si>
  <si>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</si>
  <si>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</si>
  <si>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</si>
  <si>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</si>
  <si>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</si>
  <si>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</si>
  <si>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</si>
  <si>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</si>
  <si>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</si>
  <si>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</si>
  <si>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</si>
  <si>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</si>
  <si>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</si>
  <si>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</si>
  <si>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</si>
  <si>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</si>
  <si>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</si>
  <si>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</si>
  <si>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</si>
  <si>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</si>
  <si>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</si>
  <si>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</si>
  <si>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</si>
  <si>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</si>
  <si>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</si>
  <si>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</si>
  <si>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</si>
  <si>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</si>
  <si>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</si>
  <si>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</si>
  <si>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</si>
  <si>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</si>
  <si>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</si>
  <si>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</si>
  <si>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</si>
  <si>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</si>
  <si>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</si>
  <si>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</si>
  <si>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</si>
  <si>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</si>
  <si>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</si>
  <si>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</si>
  <si>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</si>
  <si>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</si>
  <si>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</si>
  <si>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</si>
  <si>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</si>
  <si>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</si>
  <si>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</si>
  <si>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</si>
  <si>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</si>
  <si>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</si>
  <si>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</si>
  <si>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</si>
  <si>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</si>
  <si>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</si>
  <si>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</si>
  <si>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</si>
  <si>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</si>
  <si>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</si>
  <si>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</si>
  <si>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</si>
  <si>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</si>
  <si>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</si>
  <si>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</si>
  <si>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</si>
  <si>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</si>
  <si>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</si>
  <si>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</si>
  <si>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</si>
  <si>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</si>
  <si>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</si>
  <si>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</si>
  <si>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</si>
  <si>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</si>
  <si>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</si>
  <si>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</si>
  <si>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</si>
  <si>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</si>
  <si>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</si>
  <si>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</si>
  <si>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</si>
  <si>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</si>
  <si>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</si>
  <si>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</si>
  <si>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</si>
  <si>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</si>
  <si>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</si>
  <si>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</si>
  <si>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</si>
  <si>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</si>
  <si>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</si>
  <si>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</si>
  <si>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</si>
  <si>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</si>
  <si>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</si>
  <si>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</si>
  <si>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</si>
  <si>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</si>
  <si>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</si>
  <si>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</si>
  <si>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</si>
  <si>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</si>
  <si>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</si>
  <si>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</si>
  <si>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</si>
  <si>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</si>
  <si>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</si>
  <si>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</si>
  <si>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</si>
  <si>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</si>
  <si>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</si>
  <si>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</si>
  <si>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</si>
  <si>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</si>
  <si>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</si>
  <si>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</si>
  <si>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</si>
  <si>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</si>
  <si>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</si>
  <si>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</si>
  <si>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</si>
  <si>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</si>
  <si>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</si>
  <si>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</si>
  <si>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</si>
  <si>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</si>
  <si>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</si>
  <si>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</si>
  <si>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</si>
  <si>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</si>
  <si>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</si>
  <si>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</si>
  <si>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</si>
  <si>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</si>
  <si>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</si>
  <si>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</si>
  <si>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</si>
  <si>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</si>
  <si>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</si>
  <si>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</si>
  <si>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</si>
  <si>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</si>
  <si>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</si>
  <si>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</si>
  <si>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</si>
  <si>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</si>
  <si>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</si>
  <si>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</si>
  <si>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</si>
  <si>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</si>
  <si>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</si>
  <si>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</si>
  <si>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</si>
  <si>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</si>
  <si>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</si>
  <si>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</si>
  <si>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</si>
  <si>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</si>
  <si>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</si>
  <si>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</si>
  <si>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</si>
  <si>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</si>
  <si>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</si>
  <si>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</si>
  <si>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</si>
  <si>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</si>
  <si>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</si>
  <si>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</si>
  <si>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</si>
  <si>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</si>
  <si>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</si>
  <si>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</si>
  <si>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</si>
  <si>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</si>
  <si>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</si>
  <si>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</si>
  <si>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</si>
  <si>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</si>
  <si>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</si>
  <si>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</si>
  <si>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</si>
  <si>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</si>
  <si>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</si>
  <si>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</si>
  <si>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</si>
  <si>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</si>
  <si>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</si>
  <si>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</si>
  <si>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</si>
  <si>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</si>
  <si>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</si>
  <si>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</si>
  <si>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</si>
  <si>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</si>
  <si>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</si>
  <si>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</si>
  <si>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</si>
  <si>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</si>
  <si>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</si>
  <si>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</si>
  <si>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</si>
  <si>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</si>
  <si>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</si>
  <si>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</si>
  <si>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</si>
  <si>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</si>
  <si>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</si>
  <si>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</si>
  <si>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</si>
  <si>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</si>
  <si>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</si>
  <si>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</si>
  <si>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</si>
  <si>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</si>
  <si>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</si>
  <si>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</si>
  <si>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</si>
  <si>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</si>
  <si>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</si>
  <si>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</si>
  <si>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</si>
  <si>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</si>
  <si>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</si>
  <si>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</si>
  <si>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</si>
  <si>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</si>
  <si>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</si>
  <si>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</si>
  <si>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</si>
  <si>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</si>
  <si>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</si>
  <si>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</si>
  <si>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</si>
  <si>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</si>
  <si>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</si>
  <si>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</si>
  <si>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</si>
  <si>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</si>
  <si>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</si>
  <si>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</si>
  <si>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</si>
  <si>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</si>
  <si>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</si>
  <si>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</si>
  <si>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</si>
  <si>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</si>
  <si>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</si>
  <si>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</si>
  <si>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</si>
  <si>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</si>
  <si>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</si>
  <si>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</si>
  <si>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</si>
  <si>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</si>
  <si>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</si>
  <si>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</si>
  <si>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</si>
  <si>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</si>
  <si>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</si>
  <si>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</si>
  <si>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</si>
  <si>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</si>
  <si>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</si>
  <si>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</si>
  <si>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</si>
  <si>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</si>
  <si>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</si>
  <si>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</si>
  <si>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</si>
  <si>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</si>
  <si>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</si>
  <si>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</si>
  <si>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</si>
  <si>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</si>
  <si>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</si>
  <si>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</si>
  <si>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</si>
  <si>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</si>
  <si>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</si>
  <si>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</si>
  <si>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</si>
  <si>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</si>
  <si>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</si>
  <si>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</si>
  <si>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</si>
  <si>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</si>
  <si>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</si>
  <si>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</si>
  <si>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</si>
  <si>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</si>
  <si>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</si>
  <si>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</si>
  <si>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</si>
  <si>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</si>
  <si>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</si>
  <si>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</si>
  <si>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</si>
  <si>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</si>
  <si>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</si>
  <si>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</si>
  <si>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</si>
  <si>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</si>
  <si>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</si>
  <si>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</si>
  <si>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</si>
  <si>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</si>
  <si>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</si>
  <si>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</si>
  <si>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</si>
  <si>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</si>
  <si>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</si>
  <si>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</si>
  <si>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</si>
  <si>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</si>
  <si>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</si>
  <si>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</si>
  <si>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</si>
  <si>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</si>
  <si>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</si>
  <si>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</si>
  <si>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</si>
  <si>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</si>
  <si>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</si>
  <si>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</si>
  <si>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</si>
  <si>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</si>
  <si>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</si>
  <si>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</si>
  <si>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</si>
  <si>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</si>
  <si>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</si>
  <si>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</si>
  <si>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</si>
  <si>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</si>
  <si>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</si>
  <si>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</si>
  <si>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</si>
  <si>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</si>
  <si>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</si>
  <si>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</si>
  <si>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</si>
  <si>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</si>
  <si>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</si>
  <si>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</si>
  <si>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</si>
  <si>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</si>
  <si>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</si>
  <si>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</si>
  <si>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</si>
  <si>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</si>
  <si>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</si>
  <si>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</si>
  <si>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</si>
  <si>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</si>
  <si>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</si>
  <si>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</si>
  <si>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</si>
  <si>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</si>
  <si>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</si>
  <si>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</si>
  <si>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</si>
  <si>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</si>
  <si>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</si>
  <si>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</si>
  <si>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</si>
  <si>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</si>
  <si>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</si>
  <si>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</si>
  <si>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</si>
  <si>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</si>
  <si>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</si>
  <si>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</si>
  <si>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</si>
  <si>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</si>
  <si>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</si>
  <si>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</si>
  <si>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</si>
  <si>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</si>
  <si>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</si>
  <si>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</si>
  <si>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</si>
  <si>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</si>
  <si>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</si>
  <si>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</si>
  <si>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</si>
  <si>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</si>
  <si>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</si>
  <si>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</si>
  <si>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</si>
  <si>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</si>
  <si>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</si>
  <si>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</si>
  <si>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</si>
  <si>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</si>
  <si>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</si>
  <si>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</si>
  <si>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</si>
  <si>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</si>
  <si>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</si>
  <si>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</si>
  <si>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</si>
  <si>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</si>
  <si>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</si>
  <si>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</si>
  <si>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</si>
  <si>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</si>
  <si>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</si>
  <si>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</si>
  <si>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</si>
  <si>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</si>
  <si>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</si>
  <si>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</si>
  <si>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</si>
  <si>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</si>
  <si>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</si>
  <si>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</si>
  <si>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</si>
  <si>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</si>
  <si>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</si>
  <si>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</si>
  <si>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</si>
  <si>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</si>
  <si>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</si>
  <si>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</si>
  <si>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</si>
  <si>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</si>
  <si>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</si>
  <si>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</si>
  <si>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</si>
  <si>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</si>
  <si>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</si>
  <si>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</si>
  <si>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</si>
  <si>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</si>
  <si>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</si>
  <si>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</si>
  <si>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</si>
  <si>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</si>
  <si>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</si>
  <si>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</si>
  <si>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</si>
  <si>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</si>
  <si>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</si>
  <si>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</si>
  <si>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</si>
  <si>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</si>
  <si>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</si>
  <si>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</si>
  <si>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</si>
  <si>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</si>
  <si>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</si>
  <si>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</si>
  <si>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</si>
  <si>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</si>
  <si>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</si>
  <si>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</si>
  <si>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</si>
  <si>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</si>
  <si>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</si>
  <si>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</si>
  <si>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</si>
  <si>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</si>
  <si>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</si>
  <si>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</si>
  <si>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</si>
  <si>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</si>
  <si>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</si>
  <si>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</si>
  <si>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</si>
  <si>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</si>
  <si>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</si>
  <si>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</si>
  <si>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</si>
  <si>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</si>
  <si>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</si>
  <si>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</si>
  <si>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</si>
  <si>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</si>
  <si>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</si>
  <si>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</si>
  <si>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</si>
  <si>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</si>
  <si>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</si>
  <si>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</si>
  <si>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</si>
  <si>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</si>
  <si>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</si>
  <si>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</si>
  <si>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</si>
  <si>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</si>
  <si>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</si>
  <si>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</si>
  <si>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</si>
  <si>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</si>
  <si>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</si>
  <si>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</si>
  <si>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</si>
  <si>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</si>
  <si>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</si>
  <si>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</si>
  <si>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</si>
  <si>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</si>
  <si>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</si>
  <si>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</si>
  <si>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</si>
  <si>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</si>
  <si>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</si>
  <si>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</si>
  <si>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</si>
  <si>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</si>
  <si>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</si>
  <si>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</si>
  <si>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</si>
  <si>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</si>
  <si>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</si>
  <si>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</si>
  <si>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</si>
  <si>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</si>
  <si>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</si>
  <si>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</si>
  <si>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</si>
  <si>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</si>
  <si>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</si>
  <si>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</si>
  <si>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</si>
  <si>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</si>
  <si>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</si>
  <si>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</si>
  <si>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</si>
  <si>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</si>
  <si>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</si>
  <si>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</si>
  <si>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</si>
  <si>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</si>
  <si>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</si>
  <si>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</si>
  <si>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</si>
  <si>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</si>
  <si>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</si>
  <si>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</si>
  <si>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</si>
  <si>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</si>
  <si>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</si>
  <si>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</si>
  <si>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</si>
  <si>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</si>
  <si>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</si>
  <si>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</si>
  <si>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</si>
  <si>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</si>
  <si>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</si>
  <si>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</si>
  <si>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</si>
  <si>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</si>
  <si>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</si>
  <si>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</si>
  <si>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</si>
  <si>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</si>
  <si>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</si>
  <si>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</si>
  <si>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</si>
  <si>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</si>
  <si>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</si>
  <si>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</si>
  <si>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</si>
  <si>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</si>
  <si>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</si>
  <si>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</si>
  <si>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</si>
  <si>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</si>
  <si>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</si>
  <si>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</si>
  <si>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</si>
  <si>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</si>
  <si>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</si>
  <si>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</si>
  <si>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</si>
  <si>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</si>
  <si>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</si>
  <si>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</si>
  <si>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</si>
  <si>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</si>
  <si>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</si>
  <si>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</si>
  <si>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</si>
  <si>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</si>
  <si>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</si>
  <si>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</si>
  <si>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</si>
  <si>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</si>
  <si>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</si>
  <si>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</si>
  <si>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</si>
  <si>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</si>
  <si>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</si>
  <si>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</si>
  <si>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</si>
  <si>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</si>
  <si>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</si>
  <si>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</si>
  <si>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</si>
  <si>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</si>
  <si>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</si>
  <si>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</si>
  <si>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</si>
  <si>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</si>
  <si>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</si>
  <si>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</si>
  <si>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</si>
  <si>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</si>
  <si>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</si>
  <si>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</si>
  <si>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</si>
  <si>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</si>
  <si>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</si>
  <si>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</si>
  <si>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</si>
  <si>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</si>
  <si>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</si>
  <si>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</si>
  <si>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</si>
  <si>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</si>
  <si>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</si>
  <si>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</si>
  <si>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</si>
  <si>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</si>
  <si>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</si>
  <si>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</si>
  <si>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</si>
  <si>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</si>
  <si>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</si>
  <si>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</si>
  <si>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</si>
  <si>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</si>
  <si>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</si>
  <si>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</si>
  <si>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</si>
  <si>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</si>
  <si>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</si>
  <si>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</si>
  <si>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</si>
  <si>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</si>
  <si>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</si>
  <si>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</si>
  <si>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</si>
  <si>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</si>
  <si>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</si>
  <si>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</si>
  <si>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</si>
  <si>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</si>
  <si>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</si>
  <si>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</si>
  <si>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</si>
  <si>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</si>
  <si>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</si>
  <si>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</si>
  <si>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</si>
  <si>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</si>
  <si>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</si>
  <si>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</si>
  <si>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</si>
  <si>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</si>
  <si>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</si>
  <si>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</si>
  <si>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</si>
  <si>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</si>
  <si>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</si>
  <si>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</si>
  <si>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</si>
  <si>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</si>
  <si>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</si>
  <si>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</si>
  <si>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</si>
  <si>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</si>
  <si>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</si>
  <si>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</si>
  <si>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</si>
  <si>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</si>
  <si>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</si>
  <si>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</si>
  <si>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</si>
  <si>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</si>
  <si>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</si>
  <si>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</si>
  <si>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</si>
  <si>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</si>
  <si>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</si>
  <si>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</si>
  <si>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</si>
  <si>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</si>
  <si>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</si>
  <si>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</si>
  <si>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</si>
  <si>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</si>
  <si>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</si>
  <si>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</si>
  <si>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</si>
  <si>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</si>
  <si>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</si>
  <si>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</si>
  <si>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</si>
  <si>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</si>
  <si>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</si>
  <si>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</si>
  <si>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</si>
  <si>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</si>
  <si>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</si>
  <si>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</si>
  <si>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</si>
  <si>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</si>
  <si>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</si>
  <si>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</si>
  <si>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</si>
  <si>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</si>
  <si>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</si>
  <si>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</si>
  <si>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</si>
  <si>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</si>
  <si>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</si>
  <si>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</si>
  <si>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</si>
  <si>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</si>
  <si>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</si>
  <si>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</si>
  <si>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</si>
  <si>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</si>
  <si>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</si>
  <si>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</si>
  <si>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</si>
  <si>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</si>
  <si>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</si>
  <si>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</si>
  <si>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</si>
  <si>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</si>
  <si>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</si>
  <si>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</si>
  <si>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</si>
  <si>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</si>
  <si>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</si>
  <si>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</si>
  <si>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</si>
  <si>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</si>
  <si>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</si>
  <si>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</si>
  <si>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</si>
  <si>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</si>
  <si>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</si>
  <si>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</si>
  <si>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</si>
  <si>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</si>
  <si>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</si>
  <si>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</si>
  <si>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</si>
  <si>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</si>
  <si>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</si>
  <si>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</si>
  <si>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</si>
  <si>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</si>
  <si>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</si>
  <si>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</si>
  <si>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</si>
  <si>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</si>
  <si>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</si>
  <si>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</si>
  <si>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</si>
  <si>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</si>
  <si>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</si>
  <si>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</si>
  <si>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</si>
  <si>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</si>
  <si>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</si>
  <si>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</si>
  <si>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</si>
  <si>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</si>
  <si>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</si>
  <si>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</si>
  <si>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</si>
  <si>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</si>
  <si>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</si>
  <si>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</si>
  <si>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</si>
  <si>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</si>
  <si>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</si>
  <si>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</si>
  <si>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</si>
  <si>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</si>
  <si>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</si>
  <si>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</si>
  <si>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</si>
  <si>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</si>
  <si>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</si>
  <si>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</si>
  <si>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</si>
  <si>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</si>
  <si>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</si>
  <si>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</si>
  <si>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</si>
  <si>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</si>
  <si>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</si>
  <si>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</si>
  <si>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</si>
  <si>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</si>
  <si>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</si>
  <si>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</si>
  <si>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</si>
  <si>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</si>
  <si>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</si>
  <si>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</si>
  <si>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</si>
  <si>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</si>
  <si>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</si>
  <si>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</si>
  <si>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</si>
  <si>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</si>
  <si>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</si>
  <si>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</si>
  <si>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</si>
  <si>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</si>
  <si>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</si>
  <si>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</si>
  <si>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</si>
  <si>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</si>
  <si>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</si>
  <si>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</si>
  <si>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</si>
  <si>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</si>
  <si>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</si>
  <si>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</si>
  <si>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</si>
  <si>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</si>
  <si>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</si>
  <si>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</si>
  <si>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</si>
  <si>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</si>
  <si>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</si>
  <si>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</si>
  <si>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</si>
  <si>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</si>
  <si>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</si>
  <si>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</si>
  <si>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</si>
  <si>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</si>
  <si>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</si>
  <si>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</si>
  <si>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</si>
  <si>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</si>
  <si>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</si>
  <si>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</si>
  <si>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</si>
  <si>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</si>
  <si>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</si>
  <si>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</si>
  <si>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</si>
  <si>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</si>
  <si>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</si>
  <si>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</si>
  <si>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</si>
  <si>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</si>
  <si>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</si>
  <si>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</si>
  <si>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</si>
  <si>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</si>
  <si>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</si>
  <si>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</si>
  <si>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</si>
  <si>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</si>
  <si>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</si>
  <si>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</si>
  <si>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</si>
  <si>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</si>
  <si>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</si>
  <si>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</si>
  <si>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</si>
  <si>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</si>
  <si>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</si>
  <si>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</si>
  <si>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</si>
  <si>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</si>
  <si>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</si>
  <si>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</si>
  <si>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</si>
  <si>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</si>
  <si>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</si>
  <si>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</si>
  <si>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</si>
  <si>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</si>
  <si>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</si>
  <si>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</si>
  <si>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</si>
  <si>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</si>
  <si>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</si>
  <si>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</si>
  <si>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</si>
  <si>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</si>
  <si>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</si>
  <si>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</si>
  <si>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</si>
  <si>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</si>
  <si>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</si>
  <si>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</si>
  <si>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</si>
  <si>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</si>
  <si>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</si>
  <si>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</si>
  <si>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</si>
  <si>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</si>
  <si>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</si>
  <si>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</si>
  <si>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</si>
  <si>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</si>
  <si>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</si>
  <si>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</si>
  <si>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</si>
  <si>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</si>
  <si>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</si>
  <si>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</si>
  <si>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</si>
  <si>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</si>
  <si>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</si>
  <si>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</si>
  <si>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</si>
  <si>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</si>
  <si>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</si>
  <si>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</si>
  <si>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</si>
  <si>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</si>
  <si>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</si>
  <si>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</si>
  <si>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</si>
  <si>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</si>
  <si>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</si>
  <si>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</si>
  <si>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</si>
  <si>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</si>
  <si>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</si>
  <si>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</si>
  <si>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</si>
  <si>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</si>
  <si>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</si>
  <si>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</si>
  <si>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</si>
  <si>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</si>
  <si>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</si>
  <si>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</si>
  <si>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</si>
  <si>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</si>
  <si>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</si>
  <si>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</si>
  <si>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</si>
  <si>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</si>
  <si>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</si>
  <si>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</si>
  <si>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</si>
  <si>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</si>
  <si>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</si>
  <si>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</si>
  <si>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</si>
  <si>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</si>
  <si>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</si>
  <si>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</si>
  <si>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</si>
  <si>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</si>
  <si>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</si>
  <si>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</si>
  <si>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</si>
  <si>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</si>
  <si>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</si>
  <si>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</si>
  <si>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</si>
  <si>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</si>
  <si>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</si>
  <si>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</si>
  <si>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</si>
  <si>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</si>
  <si>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</si>
  <si>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</si>
  <si>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</si>
  <si>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</si>
  <si>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</si>
  <si>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</si>
  <si>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</si>
  <si>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</si>
  <si>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</si>
  <si>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</si>
  <si>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</si>
  <si>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</si>
  <si>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</si>
  <si>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</si>
  <si>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</si>
  <si>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</si>
  <si>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</si>
  <si>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</si>
  <si>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</si>
  <si>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</si>
  <si>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</si>
  <si>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</si>
  <si>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</si>
  <si>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</si>
  <si>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</si>
  <si>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</si>
  <si>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</si>
  <si>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</si>
  <si>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</si>
  <si>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</si>
  <si>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</si>
  <si>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</si>
  <si>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</si>
  <si>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</si>
  <si>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</si>
  <si>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</si>
  <si>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</si>
  <si>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</si>
  <si>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</si>
  <si>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</si>
  <si>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</si>
  <si>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</si>
  <si>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</si>
  <si>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</si>
  <si>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</si>
  <si>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</si>
  <si>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</si>
  <si>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</si>
  <si>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</si>
  <si>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</si>
  <si>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</si>
  <si>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</si>
  <si>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</si>
  <si>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</si>
  <si>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</si>
  <si>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</si>
  <si>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</si>
  <si>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</si>
  <si>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</si>
  <si>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</si>
  <si>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</si>
  <si>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</si>
  <si>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</si>
  <si>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</si>
  <si>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</si>
  <si>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</si>
  <si>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</si>
  <si>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</si>
  <si>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</si>
  <si>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</si>
  <si>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</si>
  <si>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</si>
  <si>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</si>
  <si>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</si>
  <si>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</si>
  <si>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</si>
  <si>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</si>
  <si>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</si>
  <si>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</si>
  <si>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</si>
  <si>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</si>
  <si>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</si>
  <si>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</si>
  <si>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</si>
  <si>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</si>
  <si>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</si>
  <si>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</si>
  <si>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</si>
  <si>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</si>
  <si>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</si>
  <si>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</si>
  <si>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</si>
  <si>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</si>
  <si>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</si>
  <si>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</si>
  <si>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</si>
  <si>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</si>
  <si>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</si>
  <si>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</si>
  <si>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</si>
  <si>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</si>
  <si>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</si>
  <si>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</si>
  <si>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</si>
  <si>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</si>
  <si>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</si>
  <si>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</si>
  <si>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</si>
  <si>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</si>
  <si>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</si>
  <si>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</si>
  <si>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</si>
  <si>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</si>
  <si>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</si>
  <si>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</si>
  <si>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</si>
  <si>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</si>
  <si>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</si>
  <si>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</si>
  <si>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</si>
  <si>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</si>
  <si>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</si>
  <si>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</si>
  <si>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</si>
  <si>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</si>
  <si>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</si>
  <si>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</si>
  <si>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</si>
  <si>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</si>
  <si>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</si>
  <si>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</si>
  <si>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</si>
  <si>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</si>
  <si>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</si>
  <si>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</si>
  <si>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</si>
  <si>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</si>
  <si>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</si>
  <si>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</si>
  <si>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</si>
  <si>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</si>
  <si>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</si>
  <si>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</si>
  <si>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</si>
  <si>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</si>
  <si>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</si>
  <si>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</si>
  <si>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</si>
  <si>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</si>
  <si>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</si>
  <si>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</si>
  <si>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</si>
  <si>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</si>
  <si>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</si>
  <si>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</si>
  <si>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</si>
  <si>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</si>
  <si>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</si>
  <si>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</si>
  <si>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</si>
  <si>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</si>
  <si>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</si>
  <si>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</si>
  <si>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</si>
  <si>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</si>
  <si>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</si>
  <si>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</si>
  <si>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</si>
  <si>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</si>
  <si>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</si>
  <si>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</si>
  <si>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</si>
  <si>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</si>
  <si>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</si>
  <si>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</si>
  <si>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</si>
  <si>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</si>
  <si>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</si>
  <si>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</si>
  <si>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</si>
  <si>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</si>
  <si>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</si>
  <si>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</si>
  <si>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</si>
  <si>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</si>
  <si>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</si>
  <si>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</si>
  <si>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</si>
  <si>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</si>
  <si>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</si>
  <si>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</si>
  <si>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</si>
  <si>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</si>
  <si>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</si>
  <si>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</si>
  <si>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</si>
  <si>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</si>
  <si>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</si>
  <si>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</si>
  <si>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</si>
  <si>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</si>
  <si>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</si>
  <si>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</si>
  <si>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</si>
  <si>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</si>
  <si>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</si>
  <si>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</si>
  <si>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</si>
  <si>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</si>
  <si>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</si>
  <si>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</si>
  <si>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</si>
  <si>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</si>
  <si>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</si>
  <si>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</si>
  <si>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</si>
  <si>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</si>
  <si>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</si>
  <si>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</si>
  <si>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</si>
  <si>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</si>
  <si>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</si>
  <si>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</si>
  <si>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</si>
  <si>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</si>
  <si>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</si>
  <si>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</si>
  <si>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</si>
  <si>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</si>
  <si>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</si>
  <si>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</si>
  <si>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</si>
  <si>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</si>
  <si>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</si>
  <si>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</si>
  <si>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</si>
  <si>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</si>
  <si>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</si>
  <si>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</si>
  <si>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</si>
  <si>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</si>
  <si>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</si>
  <si>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</si>
  <si>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</si>
  <si>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</si>
  <si>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</si>
  <si>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</si>
  <si>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</si>
  <si>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</si>
  <si>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</si>
  <si>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</si>
  <si>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</si>
  <si>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</si>
  <si>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</si>
  <si>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</si>
  <si>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</si>
  <si>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</si>
  <si>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</si>
  <si>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</si>
  <si>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</si>
  <si>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</si>
  <si>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</si>
  <si>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</si>
  <si>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</si>
  <si>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</si>
  <si>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</si>
  <si>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</si>
  <si>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</si>
  <si>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</si>
  <si>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</si>
  <si>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</si>
  <si>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</si>
  <si>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</si>
  <si>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</si>
  <si>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</si>
  <si>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</si>
  <si>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</si>
  <si>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</si>
  <si>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</si>
  <si>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</si>
  <si>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</si>
  <si>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</si>
  <si>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</si>
  <si>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</si>
  <si>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</si>
  <si>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</si>
  <si>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</si>
  <si>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</si>
  <si>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</si>
  <si>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</si>
  <si>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</si>
  <si>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</si>
  <si>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</si>
  <si>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</si>
  <si>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</si>
  <si>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</si>
  <si>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</si>
  <si>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</si>
  <si>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</si>
  <si>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</si>
  <si>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</si>
  <si>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</si>
  <si>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</si>
  <si>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</si>
  <si>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</si>
  <si>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</si>
  <si>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</si>
  <si>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</si>
  <si>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</si>
  <si>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</si>
  <si>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</si>
  <si>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</si>
  <si>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</si>
  <si>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</si>
  <si>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</si>
  <si>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</si>
  <si>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</si>
  <si>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</si>
  <si>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</si>
  <si>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</si>
  <si>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</si>
  <si>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</si>
  <si>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</si>
  <si>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</si>
  <si>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</si>
  <si>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</si>
  <si>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</si>
  <si>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</si>
  <si>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</si>
  <si>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</si>
  <si>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</si>
  <si>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</si>
  <si>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</si>
  <si>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</si>
  <si>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</si>
  <si>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</si>
  <si>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</si>
  <si>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</si>
  <si>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</si>
  <si>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</si>
  <si>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</si>
  <si>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</si>
  <si>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</si>
  <si>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</si>
  <si>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</si>
  <si>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</si>
  <si>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</si>
  <si>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</si>
  <si>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</si>
  <si>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</si>
  <si>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</si>
  <si>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</si>
  <si>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</si>
  <si>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</si>
  <si>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</si>
  <si>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</si>
  <si>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</si>
  <si>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</si>
  <si>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</si>
  <si>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</si>
  <si>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</si>
  <si>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</si>
  <si>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</si>
  <si>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</si>
  <si>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</si>
  <si>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</si>
  <si>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</si>
  <si>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</si>
  <si>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</si>
  <si>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</si>
  <si>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</si>
  <si>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</si>
  <si>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</si>
  <si>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</si>
  <si>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</si>
  <si>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</si>
  <si>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</si>
  <si>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</si>
  <si>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</si>
  <si>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</si>
  <si>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</si>
  <si>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</si>
  <si>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</si>
  <si>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</si>
  <si>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</si>
  <si>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</si>
  <si>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</si>
  <si>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</si>
  <si>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</si>
  <si>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</si>
  <si>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</si>
  <si>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</si>
  <si>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</si>
  <si>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</si>
  <si>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</si>
  <si>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</si>
  <si>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</si>
  <si>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</si>
  <si>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</si>
  <si>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</si>
  <si>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</si>
  <si>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</si>
  <si>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</si>
  <si>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</si>
  <si>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</si>
  <si>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</si>
  <si>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</si>
  <si>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</si>
  <si>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</si>
  <si>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</si>
  <si>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</si>
  <si>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</si>
  <si>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</si>
  <si>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</si>
  <si>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</si>
  <si>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</si>
  <si>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</si>
  <si>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</si>
  <si>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</si>
  <si>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</si>
  <si>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</si>
  <si>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</si>
  <si>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</si>
  <si>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</si>
  <si>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</si>
  <si>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</si>
  <si>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</si>
  <si>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</si>
  <si>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</si>
  <si>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</si>
  <si>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</si>
  <si>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</si>
  <si>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</si>
  <si>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</si>
  <si>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</si>
  <si>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</si>
  <si>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</si>
  <si>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</si>
  <si>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</si>
  <si>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</si>
  <si>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</si>
  <si>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</si>
  <si>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</si>
  <si>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</si>
  <si>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</si>
  <si>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</si>
  <si>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</si>
  <si>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</si>
  <si>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</si>
  <si>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</si>
  <si>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</si>
  <si>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</si>
  <si>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</si>
  <si>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</si>
  <si>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</si>
  <si>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</si>
  <si>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</si>
  <si>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</si>
  <si>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</si>
  <si>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</si>
  <si>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</si>
  <si>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</si>
  <si>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</si>
  <si>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</si>
  <si>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</si>
  <si>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</si>
  <si>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</si>
  <si>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</si>
  <si>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</si>
  <si>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</si>
  <si>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</si>
  <si>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</si>
  <si>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</si>
  <si>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</si>
  <si>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</si>
  <si>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</si>
  <si>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</si>
  <si>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</si>
  <si>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</si>
  <si>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</si>
  <si>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</si>
  <si>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</si>
  <si>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</si>
  <si>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</si>
  <si>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</si>
  <si>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</si>
  <si>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</si>
  <si>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</si>
  <si>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</si>
  <si>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</si>
  <si>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</si>
  <si>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</si>
  <si>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</si>
  <si>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</si>
  <si>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</si>
  <si>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</si>
  <si>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</si>
  <si>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</si>
  <si>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</si>
  <si>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</si>
  <si>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</si>
  <si>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</si>
  <si>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</si>
  <si>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</si>
  <si>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</si>
  <si>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</si>
  <si>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</si>
  <si>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</si>
  <si>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</si>
  <si>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</si>
  <si>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</si>
  <si>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</si>
  <si>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</si>
  <si>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</si>
  <si>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</si>
  <si>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</si>
  <si>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</si>
  <si>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</si>
  <si>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</si>
  <si>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</si>
  <si>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</si>
  <si>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</si>
  <si>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</si>
  <si>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</si>
  <si>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</si>
  <si>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</si>
  <si>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</si>
  <si>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</si>
  <si>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</si>
  <si>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</si>
  <si>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</si>
  <si>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</si>
  <si>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</si>
  <si>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</si>
  <si>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</si>
  <si>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</si>
  <si>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</si>
  <si>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</si>
  <si>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</si>
  <si>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</si>
  <si>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</si>
  <si>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</si>
  <si>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</si>
  <si>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</si>
  <si>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</si>
  <si>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</si>
  <si>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</si>
  <si>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</si>
  <si>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</si>
  <si>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</si>
  <si>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</si>
  <si>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</si>
  <si>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</si>
  <si>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</si>
  <si>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</si>
  <si>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</si>
  <si>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</si>
  <si>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</si>
  <si>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</si>
  <si>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</si>
  <si>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</si>
  <si>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</si>
  <si>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</si>
  <si>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</si>
  <si>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</si>
  <si>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</si>
  <si>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</si>
  <si>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</si>
  <si>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</si>
  <si>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</si>
  <si>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</si>
  <si>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</si>
  <si>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</si>
  <si>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</si>
  <si>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</si>
  <si>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</si>
  <si>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</si>
  <si>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</si>
  <si>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</si>
  <si>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</si>
  <si>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</si>
  <si>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</si>
  <si>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</si>
  <si>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</si>
  <si>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</si>
  <si>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</si>
  <si>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</si>
  <si>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</si>
  <si>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</si>
  <si>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</si>
  <si>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</si>
  <si>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</si>
  <si>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</si>
  <si>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</si>
  <si>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</si>
  <si>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</si>
  <si>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</si>
  <si>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</si>
  <si>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</si>
  <si>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</si>
  <si>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</si>
  <si>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</si>
  <si>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</si>
  <si>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</si>
  <si>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</si>
  <si>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</si>
  <si>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</si>
  <si>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</si>
  <si>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</si>
  <si>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</si>
  <si>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</si>
  <si>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</si>
  <si>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</si>
  <si>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</si>
  <si>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</si>
  <si>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</si>
  <si>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</si>
  <si>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</si>
  <si>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</si>
  <si>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</si>
  <si>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</si>
  <si>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</si>
  <si>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</si>
  <si>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</si>
  <si>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</si>
  <si>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</si>
  <si>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</si>
  <si>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</si>
  <si>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</si>
  <si>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</si>
  <si>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</si>
  <si>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</si>
  <si>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</si>
  <si>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</si>
  <si>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</si>
  <si>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</si>
  <si>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</si>
  <si>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</si>
  <si>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</si>
  <si>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</si>
  <si>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</si>
  <si>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</si>
  <si>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</si>
  <si>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</si>
  <si>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</si>
  <si>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</si>
  <si>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</si>
  <si>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</si>
  <si>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</si>
  <si>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</si>
  <si>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</si>
  <si>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</si>
  <si>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</si>
  <si>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</si>
  <si>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</si>
  <si>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</si>
  <si>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</si>
  <si>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</si>
  <si>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</si>
  <si>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</si>
  <si>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</si>
  <si>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</si>
  <si>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</si>
  <si>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</si>
  <si>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</si>
  <si>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</si>
  <si>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</si>
  <si>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</si>
  <si>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</si>
  <si>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</si>
  <si>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</si>
  <si>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</si>
  <si>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</si>
  <si>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</si>
  <si>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</si>
  <si>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</si>
  <si>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</si>
  <si>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</si>
  <si>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</si>
  <si>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</si>
  <si>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</si>
  <si>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</si>
  <si>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</si>
  <si>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</si>
  <si>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</si>
  <si>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</si>
  <si>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</si>
  <si>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</si>
  <si>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</si>
  <si>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</si>
  <si>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</si>
  <si>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</si>
  <si>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</si>
  <si>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</si>
  <si>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</si>
  <si>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</si>
  <si>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</si>
  <si>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</si>
  <si>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</si>
  <si>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</si>
  <si>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</si>
  <si>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</si>
  <si>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</si>
  <si>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</si>
  <si>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</si>
  <si>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</si>
  <si>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</si>
  <si>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</si>
  <si>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</si>
  <si>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</si>
  <si>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</si>
  <si>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</si>
  <si>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</si>
  <si>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</si>
  <si>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</si>
  <si>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</si>
  <si>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</si>
  <si>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</si>
  <si>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</si>
  <si>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</si>
  <si>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</si>
  <si>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</si>
  <si>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</si>
  <si>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</si>
  <si>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</si>
  <si>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</si>
  <si>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</si>
  <si>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</si>
  <si>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</si>
  <si>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</si>
  <si>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</si>
  <si>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</si>
  <si>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</si>
  <si>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</si>
  <si>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</si>
  <si>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</si>
  <si>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</si>
  <si>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</si>
  <si>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</si>
  <si>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</si>
  <si>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</si>
  <si>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</si>
  <si>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</si>
  <si>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</si>
  <si>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</si>
  <si>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</si>
  <si>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</si>
  <si>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</si>
  <si>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</si>
  <si>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</si>
  <si>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</si>
  <si>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</si>
  <si>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</si>
  <si>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</si>
  <si>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</si>
  <si>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</si>
  <si>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</si>
  <si>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</si>
  <si>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</si>
  <si>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</si>
  <si>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</si>
  <si>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</si>
  <si>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</si>
  <si>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</si>
  <si>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</si>
  <si>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</si>
  <si>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</si>
  <si>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</si>
  <si>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</si>
  <si>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</si>
  <si>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</si>
  <si>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</si>
  <si>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</si>
  <si>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</si>
  <si>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</si>
  <si>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</si>
  <si>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</si>
  <si>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</si>
  <si>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</si>
  <si>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</si>
  <si>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</si>
  <si>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</si>
  <si>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</si>
  <si>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</si>
  <si>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</si>
  <si>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</si>
  <si>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</si>
  <si>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</si>
  <si>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</si>
  <si>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</si>
  <si>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</si>
  <si>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</si>
  <si>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</si>
  <si>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</si>
  <si>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</si>
  <si>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</si>
  <si>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</si>
  <si>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</si>
  <si>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</si>
  <si>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</si>
  <si>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</si>
  <si>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</si>
  <si>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</si>
  <si>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</si>
  <si>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</si>
  <si>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</si>
  <si>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</si>
  <si>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</si>
  <si>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</si>
  <si>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</si>
  <si>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</si>
  <si>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</si>
  <si>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</si>
  <si>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</si>
  <si>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</si>
  <si>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</si>
  <si>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</si>
  <si>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</si>
  <si>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</si>
  <si>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</si>
  <si>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</si>
  <si>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</si>
  <si>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</si>
  <si>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</si>
  <si>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</si>
  <si>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</si>
  <si>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</si>
  <si>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</si>
  <si>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</si>
  <si>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</si>
  <si>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</si>
  <si>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</si>
  <si>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</si>
  <si>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</si>
  <si>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</si>
  <si>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</si>
  <si>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</si>
  <si>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</si>
  <si>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</si>
  <si>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</si>
  <si>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</si>
  <si>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</si>
  <si>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</si>
  <si>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</si>
  <si>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</si>
  <si>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</si>
  <si>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</si>
  <si>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</si>
  <si>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</si>
  <si>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</si>
  <si>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</si>
  <si>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</si>
  <si>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</si>
  <si>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</si>
  <si>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</si>
  <si>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</si>
  <si>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</si>
  <si>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</si>
  <si>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</si>
  <si>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</si>
  <si>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</si>
  <si>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</si>
  <si>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</si>
  <si>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</si>
  <si>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</si>
  <si>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</si>
  <si>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</si>
  <si>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</si>
  <si>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</si>
  <si>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</si>
  <si>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</si>
  <si>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</si>
  <si>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</si>
  <si>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</si>
  <si>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</si>
  <si>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</si>
  <si>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</si>
  <si>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</si>
  <si>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</si>
  <si>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</si>
  <si>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</si>
  <si>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</si>
  <si>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</si>
  <si>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</si>
  <si>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</si>
  <si>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</si>
  <si>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</si>
  <si>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</si>
  <si>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</si>
  <si>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</si>
  <si>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</si>
  <si>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</si>
  <si>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</si>
  <si>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</si>
  <si>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</si>
  <si>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</si>
  <si>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</si>
  <si>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</si>
  <si>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</si>
  <si>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</si>
  <si>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</si>
  <si>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</si>
  <si>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</si>
  <si>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</si>
  <si>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</si>
  <si>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</si>
  <si>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</si>
  <si>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</si>
  <si>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</si>
  <si>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</si>
  <si>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</si>
  <si>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</si>
  <si>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</si>
  <si>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</si>
  <si>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</si>
  <si>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</si>
  <si>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</si>
  <si>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</si>
  <si>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</si>
  <si>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</si>
  <si>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</si>
  <si>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</si>
  <si>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</si>
  <si>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</si>
  <si>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</si>
  <si>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</si>
  <si>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</si>
  <si>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</si>
  <si>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</si>
  <si>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</si>
  <si>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</si>
  <si>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</si>
  <si>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</si>
  <si>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</si>
  <si>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</si>
  <si>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</si>
  <si>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</si>
  <si>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</si>
  <si>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</si>
  <si>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</si>
  <si>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</si>
  <si>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</si>
  <si>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</si>
  <si>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</si>
  <si>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</si>
  <si>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</si>
  <si>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</si>
  <si>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</si>
  <si>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</si>
  <si>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</si>
  <si>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</si>
  <si>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</si>
  <si>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</si>
  <si>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</si>
  <si>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</si>
  <si>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</si>
  <si>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</si>
  <si>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</si>
  <si>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</si>
  <si>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</si>
  <si>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</si>
  <si>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</si>
  <si>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</si>
  <si>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</si>
  <si>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</si>
  <si>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</si>
  <si>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</si>
  <si>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</si>
  <si>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</si>
  <si>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</si>
  <si>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</si>
  <si>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</si>
  <si>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</si>
  <si>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</si>
  <si>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</si>
  <si>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</si>
  <si>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</si>
  <si>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</si>
  <si>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</si>
  <si>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</si>
  <si>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</si>
  <si>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</si>
  <si>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</si>
  <si>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</si>
  <si>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</si>
  <si>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</si>
  <si>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</si>
  <si>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</si>
  <si>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</si>
  <si>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</si>
  <si>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</si>
  <si>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</si>
  <si>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</si>
  <si>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</si>
  <si>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</si>
  <si>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</si>
  <si>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</si>
  <si>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</si>
  <si>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</si>
  <si>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</si>
  <si>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</si>
  <si>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</si>
  <si>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</si>
  <si>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</si>
  <si>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</si>
  <si>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</si>
  <si>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</si>
  <si>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</si>
  <si>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</si>
  <si>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</si>
  <si>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</si>
  <si>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</si>
  <si>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</si>
  <si>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</si>
  <si>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</si>
  <si>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</si>
  <si>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</si>
  <si>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</si>
  <si>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</si>
  <si>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</si>
  <si>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</si>
  <si>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</si>
  <si>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</si>
  <si>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</si>
  <si>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</si>
  <si>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</si>
  <si>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</si>
  <si>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</si>
  <si>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</si>
  <si>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</si>
  <si>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</si>
  <si>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</si>
  <si>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</si>
  <si>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</si>
  <si>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</si>
  <si>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</si>
  <si>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</si>
  <si>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</si>
  <si>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</si>
  <si>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</si>
  <si>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</si>
  <si>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</si>
  <si>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</si>
  <si>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</si>
  <si>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</si>
  <si>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</si>
  <si>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</si>
  <si>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</si>
  <si>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</si>
  <si>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</si>
  <si>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</si>
  <si>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</si>
  <si>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</si>
  <si>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</si>
  <si>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</si>
  <si>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</si>
  <si>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</si>
  <si>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</si>
  <si>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</si>
  <si>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</si>
  <si>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</si>
  <si>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</si>
  <si>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</si>
  <si>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</si>
  <si>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</si>
  <si>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</si>
  <si>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</si>
  <si>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</si>
  <si>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</si>
  <si>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</si>
  <si>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</si>
  <si>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</si>
  <si>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</si>
  <si>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</si>
  <si>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</si>
  <si>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</si>
  <si>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</si>
  <si>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</si>
  <si>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</si>
  <si>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</si>
  <si>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</si>
  <si>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</si>
  <si>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</si>
  <si>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</si>
  <si>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</si>
  <si>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</si>
  <si>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</si>
  <si>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</si>
  <si>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</si>
  <si>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</si>
  <si>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</si>
  <si>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</si>
  <si>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</si>
  <si>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</si>
  <si>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</si>
  <si>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</si>
  <si>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</si>
  <si>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</si>
  <si>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</si>
  <si>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</si>
  <si>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</si>
  <si>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</si>
  <si>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</si>
  <si>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</si>
  <si>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</si>
  <si>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</si>
  <si>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</si>
  <si>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</si>
  <si>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</si>
  <si>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</si>
  <si>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</si>
  <si>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</si>
  <si>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</si>
  <si>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</si>
  <si>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</si>
  <si>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</si>
  <si>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</si>
  <si>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</si>
  <si>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</si>
  <si>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</si>
  <si>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</si>
  <si>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</si>
  <si>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</si>
  <si>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</si>
  <si>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</si>
  <si>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</si>
  <si>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</si>
  <si>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</si>
  <si>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</si>
  <si>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</si>
  <si>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</si>
  <si>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</si>
  <si>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</si>
  <si>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</si>
  <si>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</si>
  <si>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</si>
  <si>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</si>
  <si>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</si>
  <si>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</si>
  <si>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</si>
  <si>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</si>
  <si>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</si>
  <si>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</si>
  <si>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</si>
  <si>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</si>
  <si>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</si>
  <si>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</si>
  <si>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</si>
  <si>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</si>
  <si>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</si>
  <si>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</si>
  <si>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</si>
  <si>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</si>
  <si>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</si>
  <si>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</si>
  <si>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</si>
  <si>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</si>
  <si>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</si>
  <si>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</si>
  <si>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</si>
  <si>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</si>
  <si>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</si>
  <si>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</si>
  <si>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</si>
  <si>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</si>
  <si>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</si>
  <si>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</si>
  <si>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</si>
  <si>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</si>
  <si>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</si>
  <si>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</si>
  <si>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</si>
  <si>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</si>
  <si>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</si>
  <si>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</si>
  <si>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</si>
  <si>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</si>
  <si>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</si>
  <si>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</si>
  <si>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</si>
  <si>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</si>
  <si>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</si>
  <si>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</si>
  <si>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</si>
  <si>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</si>
  <si>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</si>
  <si>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</si>
  <si>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</si>
  <si>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</si>
  <si>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</si>
  <si>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</si>
  <si>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</si>
  <si>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</si>
  <si>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</si>
  <si>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</si>
  <si>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</si>
  <si>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</si>
  <si>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</si>
  <si>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</si>
  <si>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</si>
  <si>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</si>
  <si>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</si>
  <si>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</si>
  <si>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</si>
  <si>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</si>
  <si>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</si>
  <si>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</si>
  <si>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</si>
  <si>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</si>
  <si>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</si>
  <si>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</si>
  <si>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</si>
  <si>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</si>
  <si>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</si>
  <si>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</si>
  <si>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</si>
  <si>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</si>
  <si>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</si>
  <si>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</si>
  <si>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</si>
  <si>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</si>
  <si>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</si>
  <si>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</si>
  <si>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</si>
  <si>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</si>
  <si>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</si>
  <si>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</si>
  <si>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</si>
  <si>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</si>
  <si>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</si>
  <si>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</si>
  <si>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</si>
  <si>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</si>
  <si>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</si>
  <si>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</si>
  <si>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</si>
  <si>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</si>
  <si>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</si>
  <si>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</si>
  <si>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</si>
  <si>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</si>
  <si>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</si>
  <si>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</si>
  <si>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</si>
  <si>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</si>
  <si>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</si>
  <si>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</si>
  <si>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</si>
  <si>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</si>
  <si>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</si>
  <si>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</si>
  <si>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</si>
  <si>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</si>
  <si>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</si>
  <si>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</si>
  <si>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</si>
  <si>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</si>
  <si>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</si>
  <si>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</si>
  <si>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</si>
  <si>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</si>
  <si>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</si>
  <si>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</si>
  <si>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</si>
  <si>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</si>
  <si>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</si>
  <si>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</si>
  <si>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</si>
  <si>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</si>
  <si>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</si>
  <si>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</si>
  <si>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</si>
  <si>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</si>
  <si>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</si>
  <si>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</si>
  <si>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</si>
  <si>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</si>
  <si>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</si>
  <si>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</si>
  <si>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</si>
  <si>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</si>
  <si>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</si>
  <si>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</si>
  <si>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</si>
  <si>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</si>
  <si>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</si>
  <si>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</si>
  <si>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</si>
  <si>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</si>
  <si>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</si>
  <si>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</si>
  <si>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</si>
  <si>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</si>
  <si>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</si>
  <si>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</si>
  <si>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</si>
  <si>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</si>
  <si>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</si>
  <si>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</si>
  <si>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</si>
  <si>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</si>
  <si>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</si>
  <si>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</si>
  <si>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</si>
  <si>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</si>
  <si>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</si>
  <si>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</si>
  <si>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</si>
  <si>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</si>
  <si>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</si>
  <si>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</si>
  <si>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</si>
  <si>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</si>
  <si>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</si>
  <si>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</si>
  <si>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</si>
  <si>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</si>
  <si>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</si>
  <si>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</si>
  <si>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</si>
  <si>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</si>
  <si>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</si>
  <si>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</si>
  <si>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</si>
  <si>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</si>
  <si>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</si>
  <si>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</si>
  <si>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</si>
  <si>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</si>
  <si>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</si>
  <si>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</si>
  <si>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</si>
  <si>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</si>
  <si>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</si>
  <si>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</si>
  <si>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</si>
  <si>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</si>
  <si>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</si>
  <si>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</si>
  <si>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</si>
  <si>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</si>
  <si>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</si>
  <si>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</si>
  <si>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</si>
  <si>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</si>
  <si>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</si>
  <si>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</si>
  <si>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</si>
  <si>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</si>
  <si>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</si>
  <si>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</si>
  <si>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</si>
  <si>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</si>
  <si>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</si>
  <si>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</si>
  <si>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</si>
  <si>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</si>
  <si>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</si>
  <si>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</si>
  <si>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</si>
  <si>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</si>
  <si>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</si>
  <si>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</si>
  <si>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</si>
  <si>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</si>
  <si>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</si>
  <si>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</si>
  <si>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</si>
  <si>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</si>
  <si>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</si>
  <si>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</si>
  <si>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</si>
  <si>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</si>
  <si>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</si>
  <si>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</si>
  <si>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</si>
  <si>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</si>
  <si>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</si>
  <si>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</si>
  <si>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</si>
  <si>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</si>
  <si>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</si>
  <si>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</si>
  <si>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</si>
  <si>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</si>
  <si>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</si>
  <si>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</si>
  <si>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</si>
  <si>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</si>
  <si>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</si>
  <si>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</si>
  <si>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</si>
  <si>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</si>
  <si>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</si>
  <si>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</si>
  <si>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</si>
  <si>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</si>
  <si>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</si>
  <si>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</si>
  <si>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</si>
  <si>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</si>
  <si>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</si>
  <si>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</si>
  <si>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</si>
  <si>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</si>
  <si>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</si>
  <si>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</si>
  <si>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</si>
  <si>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</si>
  <si>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</si>
  <si>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</si>
  <si>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</si>
  <si>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</si>
  <si>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</si>
  <si>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</si>
  <si>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</si>
  <si>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</si>
  <si>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</si>
  <si>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</si>
  <si>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</si>
  <si>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</si>
  <si>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</si>
  <si>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</si>
  <si>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</si>
  <si>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</si>
  <si>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</si>
  <si>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</si>
  <si>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</si>
  <si>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</si>
  <si>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</si>
  <si>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</si>
  <si>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</si>
  <si>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</si>
  <si>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</si>
  <si>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</si>
  <si>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</si>
  <si>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</si>
  <si>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</si>
  <si>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</si>
  <si>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</si>
  <si>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</si>
  <si>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</si>
  <si>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</si>
  <si>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</si>
  <si>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</si>
  <si>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</si>
  <si>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</si>
  <si>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</si>
  <si>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</si>
  <si>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</si>
  <si>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</si>
  <si>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</si>
  <si>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</si>
  <si>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</si>
  <si>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</si>
  <si>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</si>
  <si>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</si>
  <si>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</si>
  <si>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</si>
  <si>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</si>
  <si>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</si>
  <si>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</si>
  <si>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</si>
  <si>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</si>
  <si>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</si>
  <si>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</si>
  <si>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</si>
  <si>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</si>
  <si>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</si>
  <si>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</si>
  <si>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</si>
  <si>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</si>
  <si>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</si>
  <si>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</si>
  <si>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</si>
  <si>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</si>
  <si>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</si>
  <si>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</si>
  <si>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</si>
  <si>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</si>
  <si>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</si>
  <si>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</si>
  <si>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</si>
  <si>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</si>
  <si>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</si>
  <si>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</si>
  <si>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</si>
  <si>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</si>
  <si>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</si>
  <si>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</si>
  <si>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</si>
  <si>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</si>
  <si>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</si>
  <si>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</si>
  <si>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</si>
  <si>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</si>
  <si>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</si>
  <si>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</si>
  <si>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</si>
  <si>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</si>
  <si>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</si>
  <si>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</si>
  <si>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</si>
  <si>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</si>
  <si>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</si>
  <si>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</si>
  <si>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</si>
  <si>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</si>
  <si>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</si>
  <si>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</si>
  <si>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</si>
  <si>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</si>
  <si>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</si>
  <si>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</si>
  <si>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</si>
  <si>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</si>
  <si>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</si>
  <si>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</si>
  <si>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</si>
  <si>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</si>
  <si>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</si>
  <si>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</si>
  <si>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</si>
  <si>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</si>
  <si>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</si>
  <si>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</si>
  <si>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</si>
  <si>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</si>
  <si>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</si>
  <si>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</si>
  <si>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</si>
  <si>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</si>
  <si>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</si>
  <si>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</si>
  <si>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</si>
  <si>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</si>
  <si>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</si>
  <si>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</si>
  <si>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</si>
  <si>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</si>
  <si>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</si>
  <si>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</si>
  <si>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</si>
  <si>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</si>
  <si>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</si>
  <si>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</si>
  <si>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</si>
  <si>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</si>
  <si>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</si>
  <si>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</si>
  <si>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</si>
  <si>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</si>
  <si>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</si>
  <si>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</si>
  <si>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</si>
  <si>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</si>
  <si>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</si>
  <si>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</si>
  <si>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</si>
  <si>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</si>
  <si>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</si>
  <si>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</si>
  <si>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</si>
  <si>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</si>
  <si>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</si>
  <si>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</si>
  <si>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</si>
  <si>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</si>
  <si>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</si>
  <si>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</si>
  <si>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</si>
  <si>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</si>
  <si>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</si>
  <si>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</si>
  <si>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</si>
  <si>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</si>
  <si>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</si>
  <si>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</si>
  <si>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</si>
  <si>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</si>
  <si>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</si>
  <si>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</si>
  <si>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</si>
  <si>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</si>
  <si>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</si>
  <si>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</si>
  <si>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</si>
  <si>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</si>
  <si>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</si>
  <si>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</si>
  <si>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</si>
  <si>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</si>
  <si>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</si>
  <si>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</si>
  <si>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</si>
  <si>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</si>
  <si>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</si>
  <si>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</si>
  <si>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</si>
  <si>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</si>
  <si>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</si>
  <si>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</si>
  <si>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</si>
  <si>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</si>
  <si>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</si>
  <si>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</si>
  <si>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</si>
  <si>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</si>
  <si>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</si>
  <si>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</si>
  <si>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</si>
  <si>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</si>
  <si>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</si>
  <si>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</si>
  <si>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</si>
  <si>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</si>
  <si>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</si>
  <si>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</si>
  <si>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</si>
  <si>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</si>
  <si>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</si>
  <si>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</si>
  <si>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</si>
  <si>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</si>
  <si>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</si>
  <si>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</si>
  <si>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</si>
  <si>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</si>
  <si>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</si>
  <si>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</si>
  <si>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</si>
  <si>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</si>
  <si>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</si>
  <si>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</si>
  <si>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</si>
  <si>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</si>
  <si>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</si>
  <si>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</si>
  <si>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</si>
  <si>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</si>
  <si>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</si>
  <si>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</si>
  <si>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</si>
  <si>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</si>
  <si>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</si>
  <si>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</si>
  <si>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</si>
  <si>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</si>
  <si>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</si>
  <si>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</si>
  <si>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</si>
  <si>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</si>
  <si>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</si>
  <si>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</si>
  <si>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</si>
  <si>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</si>
  <si>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</si>
  <si>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</si>
  <si>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</si>
  <si>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</si>
  <si>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</si>
  <si>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</si>
  <si>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</si>
  <si>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</si>
  <si>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</si>
  <si>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</si>
  <si>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</si>
  <si>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</si>
  <si>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</si>
  <si>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</si>
  <si>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</si>
  <si>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</si>
  <si>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</si>
  <si>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</si>
  <si>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</si>
  <si>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</si>
  <si>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</si>
  <si>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</si>
  <si>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</si>
  <si>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</si>
  <si>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</si>
  <si>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</si>
  <si>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</si>
  <si>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</si>
  <si>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</si>
  <si>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</si>
  <si>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</si>
  <si>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</si>
  <si>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</si>
  <si>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</si>
  <si>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</si>
  <si>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</si>
  <si>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</si>
  <si>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</si>
  <si>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</si>
  <si>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</si>
  <si>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</si>
  <si>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</si>
  <si>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</si>
  <si>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</si>
  <si>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</si>
  <si>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</si>
  <si>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</si>
  <si>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</si>
  <si>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</si>
  <si>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</si>
  <si>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</si>
  <si>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</si>
  <si>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</si>
  <si>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</si>
  <si>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</si>
  <si>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</si>
  <si>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</si>
  <si>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</si>
  <si>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</si>
  <si>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</si>
  <si>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</si>
  <si>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</si>
  <si>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</si>
  <si>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</si>
  <si>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</si>
  <si>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</si>
  <si>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</si>
  <si>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</si>
  <si>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</si>
  <si>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</si>
  <si>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</si>
  <si>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</si>
  <si>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</si>
  <si>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</si>
  <si>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</si>
  <si>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</si>
  <si>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</si>
  <si>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</si>
  <si>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</si>
  <si>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</si>
  <si>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</si>
  <si>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</si>
  <si>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</si>
  <si>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</si>
  <si>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</si>
  <si>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</si>
  <si>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</si>
  <si>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</si>
  <si>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</si>
  <si>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</si>
  <si>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</si>
  <si>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</si>
  <si>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</si>
  <si>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</si>
  <si>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</si>
  <si>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</si>
  <si>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</si>
  <si>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</si>
  <si>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</si>
  <si>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</si>
  <si>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</si>
  <si>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</si>
  <si>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</si>
  <si>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</si>
  <si>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</si>
  <si>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</si>
  <si>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</si>
  <si>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</si>
  <si>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</si>
  <si>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</si>
  <si>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</si>
  <si>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</si>
  <si>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</si>
  <si>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</si>
  <si>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</si>
  <si>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</si>
  <si>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</si>
  <si>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</si>
  <si>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</si>
  <si>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</si>
  <si>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</si>
  <si>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</si>
  <si>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</si>
  <si>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</si>
  <si>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</si>
  <si>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</si>
  <si>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</si>
  <si>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</si>
  <si>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</si>
  <si>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</si>
  <si>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</si>
  <si>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</si>
  <si>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</si>
  <si>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</si>
  <si>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</si>
  <si>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</si>
  <si>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</si>
  <si>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</si>
  <si>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</si>
  <si>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</si>
  <si>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</si>
  <si>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</si>
  <si>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</si>
  <si>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</si>
  <si>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</si>
  <si>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</si>
  <si>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</si>
  <si>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</si>
  <si>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</si>
  <si>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</si>
  <si>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</si>
  <si>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</si>
  <si>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</si>
  <si>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</si>
  <si>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</si>
  <si>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</si>
  <si>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</si>
  <si>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</si>
  <si>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</si>
  <si>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</si>
  <si>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</si>
  <si>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</si>
  <si>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</si>
  <si>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</si>
  <si>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</si>
  <si>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</si>
  <si>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</si>
  <si>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</si>
  <si>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</si>
  <si>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</si>
  <si>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</si>
  <si>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</si>
  <si>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</si>
  <si>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</si>
  <si>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</si>
  <si>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</si>
  <si>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</si>
  <si>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</si>
  <si>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</si>
  <si>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</si>
  <si>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</si>
  <si>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</si>
  <si>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</si>
  <si>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</si>
  <si>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</si>
  <si>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</si>
  <si>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</si>
  <si>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</si>
  <si>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</si>
  <si>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</si>
  <si>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</si>
  <si>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</si>
  <si>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</si>
  <si>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</si>
  <si>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</si>
  <si>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</si>
  <si>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</si>
  <si>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</si>
  <si>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</si>
  <si>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</si>
  <si>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</si>
  <si>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</si>
  <si>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</si>
  <si>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</si>
  <si>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</si>
  <si>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</si>
  <si>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</si>
  <si>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</si>
  <si>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</si>
  <si>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</si>
  <si>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</si>
  <si>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</si>
  <si>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</si>
  <si>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</si>
  <si>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</si>
  <si>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</si>
  <si>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</si>
  <si>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</si>
  <si>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</si>
  <si>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</si>
  <si>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</si>
  <si>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</si>
  <si>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</si>
  <si>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</si>
  <si>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</si>
  <si>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</si>
  <si>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</si>
  <si>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</si>
  <si>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</si>
  <si>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</si>
  <si>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</si>
  <si>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</si>
  <si>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</si>
  <si>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</si>
  <si>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</si>
  <si>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</si>
  <si>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</si>
  <si>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</si>
  <si>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</si>
  <si>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</si>
  <si>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</si>
  <si>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</si>
  <si>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</si>
  <si>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</si>
  <si>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</si>
  <si>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</si>
  <si>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</si>
  <si>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</si>
  <si>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</si>
  <si>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</si>
  <si>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</si>
  <si>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</si>
  <si>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</si>
  <si>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</si>
  <si>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</si>
  <si>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</si>
  <si>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</si>
  <si>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</si>
  <si>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</si>
  <si>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</si>
  <si>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</si>
  <si>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</si>
  <si>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</si>
  <si>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</si>
  <si>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</si>
  <si>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</si>
  <si>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</si>
  <si>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</si>
  <si>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</si>
  <si>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</si>
  <si>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</si>
  <si>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</si>
  <si>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</si>
  <si>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</si>
  <si>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</si>
  <si>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</si>
  <si>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</si>
  <si>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</si>
  <si>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</si>
  <si>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</si>
  <si>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</si>
  <si>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</si>
  <si>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</si>
  <si>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</si>
  <si>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</si>
  <si>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</si>
  <si>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</si>
  <si>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</si>
  <si>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</si>
  <si>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</si>
  <si>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</si>
  <si>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</si>
  <si>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</si>
  <si>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</si>
  <si>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</si>
  <si>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</si>
  <si>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</si>
  <si>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</si>
  <si>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</si>
  <si>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</si>
  <si>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</si>
  <si>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</si>
  <si>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</si>
  <si>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</si>
  <si>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</si>
  <si>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</si>
  <si>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</si>
  <si>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</si>
  <si>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</si>
  <si>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</si>
  <si>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</si>
  <si>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</si>
  <si>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</si>
  <si>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</si>
  <si>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</si>
  <si>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</si>
  <si>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</si>
  <si>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</si>
  <si>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</si>
  <si>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</si>
  <si>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</si>
  <si>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</si>
  <si>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</si>
  <si>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</si>
  <si>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</si>
  <si>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</si>
  <si>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</si>
  <si>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</si>
  <si>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</si>
  <si>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</si>
  <si>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</si>
  <si>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</si>
  <si>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</si>
  <si>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</si>
  <si>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</si>
  <si>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</si>
  <si>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</si>
  <si>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</si>
  <si>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</si>
  <si>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</si>
  <si>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</si>
  <si>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</si>
  <si>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</si>
  <si>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</si>
  <si>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</si>
  <si>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</si>
  <si>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</si>
  <si>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</si>
  <si>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</si>
  <si>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</si>
  <si>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</si>
  <si>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</si>
  <si>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</si>
  <si>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</si>
  <si>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</si>
  <si>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</si>
  <si>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</si>
  <si>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</si>
  <si>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</si>
  <si>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</si>
  <si>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</si>
  <si>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</si>
  <si>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</si>
  <si>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</si>
  <si>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</si>
  <si>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</si>
  <si>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</si>
  <si>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</si>
  <si>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</si>
  <si>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</si>
  <si>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</si>
  <si>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</si>
  <si>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</si>
  <si>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</si>
  <si>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</si>
  <si>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</si>
  <si>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</si>
  <si>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</si>
  <si>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</si>
  <si>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</si>
  <si>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</si>
  <si>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</si>
  <si>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</si>
  <si>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</si>
  <si>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</si>
  <si>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</si>
  <si>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</si>
  <si>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</si>
  <si>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</si>
  <si>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</si>
  <si>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</si>
  <si>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</si>
  <si>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</si>
  <si>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</si>
  <si>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</si>
  <si>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</si>
  <si>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</si>
  <si>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</si>
  <si>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</si>
  <si>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</si>
  <si>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</si>
  <si>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</si>
  <si>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</si>
  <si>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</si>
  <si>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</si>
  <si>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</si>
  <si>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</si>
  <si>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</si>
  <si>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</si>
  <si>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</si>
  <si>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</si>
  <si>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</si>
  <si>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</si>
  <si>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</si>
  <si>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</si>
  <si>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</si>
  <si>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</si>
  <si>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</si>
  <si>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</si>
  <si>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</si>
  <si>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</si>
  <si>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</si>
  <si>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</si>
  <si>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</si>
  <si>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</si>
  <si>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</si>
  <si>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</si>
  <si>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</si>
  <si>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</si>
  <si>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</si>
  <si>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</si>
  <si>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</si>
  <si>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</si>
  <si>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</si>
  <si>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</si>
  <si>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</si>
  <si>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</si>
  <si>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</si>
  <si>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</si>
  <si>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</si>
  <si>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</si>
  <si>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</si>
  <si>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</si>
  <si>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</si>
  <si>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</si>
  <si>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</si>
  <si>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</si>
  <si>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</si>
  <si>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</si>
  <si>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</si>
  <si>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</si>
  <si>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</si>
  <si>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</si>
  <si>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</si>
  <si>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</si>
  <si>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</si>
  <si>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</si>
  <si>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</si>
  <si>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</si>
  <si>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</si>
  <si>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</si>
  <si>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</si>
  <si>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</si>
  <si>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</si>
  <si>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</si>
  <si>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</si>
  <si>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</si>
  <si>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</si>
  <si>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</si>
  <si>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</si>
  <si>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</si>
  <si>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</si>
  <si>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</si>
  <si>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</si>
  <si>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</si>
  <si>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</si>
  <si>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</si>
  <si>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</si>
  <si>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</si>
  <si>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</si>
  <si>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</si>
  <si>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</si>
  <si>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</si>
  <si>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</si>
  <si>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</si>
  <si>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</si>
  <si>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</si>
  <si>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</si>
  <si>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</si>
  <si>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</si>
  <si>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</si>
  <si>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</si>
  <si>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</si>
  <si>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</si>
  <si>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</si>
  <si>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</si>
  <si>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</si>
  <si>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</si>
  <si>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</si>
  <si>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</si>
  <si>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</si>
  <si>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</si>
  <si>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</si>
  <si>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</si>
  <si>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</si>
  <si>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</si>
  <si>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</si>
  <si>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</si>
  <si>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</si>
  <si>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</si>
  <si>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</si>
  <si>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</si>
  <si>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</si>
  <si>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</si>
  <si>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</si>
  <si>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</si>
  <si>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</si>
  <si>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</si>
  <si>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</si>
  <si>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</si>
  <si>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</si>
  <si>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</si>
  <si>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</si>
  <si>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</si>
  <si>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</si>
  <si>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</si>
  <si>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</si>
  <si>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</si>
  <si>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</si>
  <si>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</si>
  <si>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</si>
  <si>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</si>
  <si>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</si>
  <si>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</si>
  <si>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</si>
  <si>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</si>
  <si>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</si>
  <si>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</si>
  <si>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</si>
  <si>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</si>
  <si>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</si>
  <si>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</si>
  <si>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</si>
  <si>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</si>
  <si>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</si>
  <si>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</si>
  <si>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</si>
  <si>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</si>
  <si>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</si>
  <si>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</si>
  <si>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</si>
  <si>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</si>
  <si>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</si>
  <si>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</si>
  <si>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</si>
  <si>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</si>
  <si>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</si>
  <si>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</si>
  <si>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</si>
  <si>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</si>
  <si>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</si>
  <si>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</si>
  <si>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</si>
  <si>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</si>
  <si>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</si>
  <si>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</si>
  <si>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</si>
  <si>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</si>
  <si>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</si>
  <si>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</si>
  <si>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</si>
  <si>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</si>
  <si>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</si>
  <si>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</si>
  <si>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</si>
  <si>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</si>
  <si>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</si>
  <si>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</si>
  <si>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</si>
  <si>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</si>
  <si>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</si>
  <si>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</si>
  <si>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</si>
  <si>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</si>
  <si>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</si>
  <si>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</si>
  <si>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</si>
  <si>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</si>
  <si>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</si>
  <si>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</si>
  <si>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</si>
  <si>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</si>
  <si>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</si>
  <si>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</si>
  <si>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</si>
  <si>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</si>
  <si>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</si>
  <si>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</si>
  <si>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</si>
  <si>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</si>
  <si>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</si>
  <si>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</si>
  <si>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</si>
  <si>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</si>
  <si>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</si>
  <si>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</si>
  <si>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</si>
  <si>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</si>
  <si>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</si>
  <si>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</si>
  <si>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</si>
  <si>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</si>
  <si>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</si>
  <si>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</si>
  <si>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</si>
  <si>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</si>
  <si>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</si>
  <si>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</si>
  <si>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</si>
  <si>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</si>
  <si>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</si>
  <si>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</si>
  <si>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</si>
  <si>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</si>
  <si>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</si>
  <si>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</si>
  <si>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</si>
  <si>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</si>
  <si>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</si>
  <si>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</si>
  <si>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</si>
  <si>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</si>
  <si>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</si>
  <si>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</si>
  <si>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</si>
  <si>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</si>
  <si>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</si>
  <si>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</si>
  <si>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</si>
  <si>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</si>
  <si>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</si>
  <si>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</si>
  <si>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</si>
  <si>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</si>
  <si>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</si>
  <si>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</si>
  <si>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</si>
  <si>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</si>
  <si>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</si>
  <si>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</si>
  <si>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</si>
  <si>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</si>
  <si>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</si>
  <si>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</si>
  <si>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</si>
  <si>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</si>
  <si>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</si>
  <si>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</si>
  <si>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</si>
  <si>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</si>
  <si>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</si>
  <si>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</si>
  <si>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</si>
  <si>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</si>
  <si>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</si>
  <si>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</si>
  <si>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</si>
  <si>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</si>
  <si>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</si>
  <si>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</si>
  <si>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</si>
  <si>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</si>
  <si>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</si>
  <si>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</si>
  <si>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</si>
  <si>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</si>
  <si>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</si>
  <si>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</si>
  <si>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</si>
  <si>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</si>
  <si>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</si>
  <si>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</si>
  <si>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</si>
  <si>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</si>
  <si>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</si>
  <si>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</si>
  <si>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</si>
  <si>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</si>
  <si>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</si>
  <si>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</si>
  <si>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</si>
  <si>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</si>
  <si>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</si>
  <si>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</si>
  <si>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</si>
  <si>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</si>
  <si>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</si>
  <si>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</si>
  <si>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</si>
  <si>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</si>
  <si>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</si>
  <si>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</si>
  <si>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</si>
  <si>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</si>
  <si>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</si>
  <si>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</si>
  <si>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</si>
  <si>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</si>
  <si>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</si>
  <si>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</si>
  <si>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</si>
  <si>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</si>
  <si>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</si>
  <si>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</si>
  <si>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</si>
  <si>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</si>
  <si>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</si>
  <si>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</si>
  <si>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</si>
  <si>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</si>
  <si>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</si>
  <si>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</si>
  <si>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</si>
  <si>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</si>
  <si>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</si>
  <si>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</si>
  <si>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</si>
  <si>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</si>
  <si>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</si>
  <si>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</si>
  <si>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</si>
  <si>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</si>
  <si>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</si>
  <si>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</si>
  <si>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</si>
  <si>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</si>
  <si>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</si>
  <si>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</si>
  <si>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</si>
  <si>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</si>
  <si>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</si>
  <si>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</si>
  <si>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</si>
  <si>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</si>
  <si>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</si>
  <si>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</si>
  <si>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</si>
  <si>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</si>
  <si>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</si>
  <si>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</si>
  <si>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</si>
  <si>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</si>
  <si>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</si>
  <si>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</si>
  <si>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</si>
  <si>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</si>
  <si>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</si>
  <si>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</si>
  <si>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</si>
  <si>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</si>
  <si>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</si>
  <si>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</si>
  <si>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</si>
  <si>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</si>
  <si>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</si>
  <si>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</si>
  <si>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</si>
  <si>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</si>
  <si>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</si>
  <si>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</si>
  <si>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</si>
  <si>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</si>
  <si>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</si>
  <si>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</si>
  <si>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</si>
  <si>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</si>
  <si>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</si>
  <si>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</si>
  <si>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</si>
  <si>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</si>
  <si>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</si>
  <si>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</si>
  <si>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</si>
  <si>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</si>
  <si>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</si>
  <si>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</si>
  <si>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</si>
  <si>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</si>
  <si>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</si>
  <si>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</si>
  <si>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</si>
  <si>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</si>
  <si>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</si>
  <si>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</si>
  <si>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</si>
  <si>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</si>
  <si>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</si>
  <si>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</si>
  <si>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</si>
  <si>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</si>
  <si>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</si>
  <si>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</si>
  <si>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</si>
  <si>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</si>
  <si>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</si>
  <si>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</si>
  <si>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</si>
  <si>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</si>
  <si>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</si>
  <si>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</si>
  <si>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</si>
  <si>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</si>
  <si>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</si>
  <si>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</si>
  <si>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</si>
  <si>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</si>
  <si>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</si>
  <si>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</si>
  <si>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</si>
  <si>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</si>
  <si>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</si>
  <si>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</si>
  <si>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</si>
  <si>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</si>
  <si>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</si>
  <si>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</si>
  <si>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</si>
  <si>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</si>
  <si>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</si>
  <si>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</si>
  <si>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</si>
  <si>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</si>
  <si>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</si>
  <si>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</si>
  <si>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</si>
  <si>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</si>
  <si>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</si>
  <si>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</si>
  <si>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</si>
  <si>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</si>
  <si>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</si>
  <si>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</si>
  <si>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</si>
  <si>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</si>
  <si>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</si>
  <si>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</si>
  <si>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</si>
  <si>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</si>
  <si>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</si>
  <si>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</si>
  <si>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</si>
  <si>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</si>
  <si>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</si>
  <si>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</si>
  <si>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</si>
  <si>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</si>
  <si>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</si>
  <si>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</si>
  <si>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</si>
  <si>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</si>
  <si>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</si>
  <si>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</si>
  <si>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</si>
  <si>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</si>
  <si>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</si>
  <si>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</si>
  <si>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</si>
  <si>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</si>
  <si>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</si>
  <si>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</si>
  <si>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</si>
  <si>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</si>
  <si>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</si>
  <si>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</si>
  <si>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</si>
  <si>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</si>
  <si>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</si>
  <si>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</si>
  <si>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</si>
  <si>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</si>
  <si>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</si>
  <si>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</si>
  <si>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</si>
  <si>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</si>
  <si>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</si>
  <si>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</si>
  <si>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</si>
  <si>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</si>
  <si>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</si>
  <si>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</si>
  <si>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</si>
  <si>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</si>
  <si>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</si>
  <si>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</si>
  <si>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</si>
  <si>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</si>
  <si>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</si>
  <si>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</si>
  <si>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</si>
  <si>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</si>
  <si>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</si>
  <si>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</si>
  <si>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</si>
  <si>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</si>
  <si>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</si>
  <si>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</si>
  <si>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</si>
  <si>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</si>
  <si>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</si>
  <si>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</si>
  <si>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</si>
  <si>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</si>
  <si>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</si>
  <si>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</si>
  <si>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</si>
  <si>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</si>
  <si>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</si>
  <si>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</si>
  <si>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</si>
  <si>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</si>
  <si>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</si>
  <si>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</si>
  <si>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</si>
  <si>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</si>
  <si>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</si>
  <si>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</si>
  <si>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</si>
  <si>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</si>
  <si>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</si>
  <si>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</si>
  <si>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</si>
  <si>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</si>
  <si>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</si>
  <si>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</si>
  <si>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</si>
  <si>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</si>
  <si>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</si>
  <si>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</si>
  <si>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</si>
  <si>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</si>
  <si>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</si>
  <si>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</si>
  <si>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</si>
  <si>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</si>
  <si>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</si>
  <si>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</si>
  <si>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</si>
  <si>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</si>
  <si>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</si>
  <si>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</si>
  <si>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</si>
  <si>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</si>
  <si>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</si>
  <si>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</si>
  <si>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</si>
  <si>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</si>
  <si>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</si>
  <si>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</si>
  <si>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</si>
  <si>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</si>
  <si>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</si>
  <si>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</si>
  <si>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</si>
  <si>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</si>
  <si>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</si>
  <si>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</si>
  <si>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</si>
  <si>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</si>
  <si>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</si>
  <si>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</si>
  <si>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</si>
  <si>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</si>
  <si>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</si>
  <si>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</si>
  <si>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</si>
  <si>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</si>
  <si>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</si>
  <si>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</si>
  <si>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</si>
  <si>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</si>
  <si>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</si>
  <si>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</si>
  <si>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</si>
  <si>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</si>
  <si>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</si>
  <si>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</si>
  <si>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</si>
  <si>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</si>
  <si>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</si>
  <si>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</si>
  <si>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</si>
  <si>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</si>
  <si>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</si>
  <si>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</si>
  <si>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</si>
  <si>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</si>
  <si>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</si>
  <si>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</si>
  <si>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</si>
  <si>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</si>
  <si>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</si>
  <si>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</si>
  <si>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</si>
  <si>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</si>
  <si>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</si>
  <si>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</si>
  <si>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</si>
  <si>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</si>
  <si>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</si>
  <si>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</si>
  <si>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</si>
  <si>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</si>
  <si>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</si>
  <si>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</si>
  <si>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</si>
  <si>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</si>
  <si>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</si>
  <si>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</si>
  <si>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</si>
  <si>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</si>
  <si>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</si>
  <si>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</si>
  <si>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</si>
  <si>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</si>
  <si>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</si>
  <si>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</si>
  <si>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</si>
  <si>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</si>
  <si>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</si>
  <si>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</si>
  <si>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</si>
  <si>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</si>
  <si>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</si>
  <si>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</si>
  <si>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</si>
  <si>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</si>
  <si>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</si>
  <si>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</si>
  <si>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</si>
  <si>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</si>
  <si>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</si>
  <si>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</si>
  <si>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</si>
  <si>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</si>
  <si>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</si>
  <si>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</si>
  <si>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</si>
  <si>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</si>
  <si>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</si>
  <si>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</si>
  <si>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</si>
  <si>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</si>
  <si>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</si>
  <si>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</si>
  <si>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</si>
  <si>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</si>
  <si>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</si>
  <si>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</si>
  <si>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</si>
  <si>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</si>
  <si>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</si>
  <si>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</si>
  <si>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</si>
  <si>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</si>
  <si>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</si>
  <si>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</si>
  <si>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</si>
  <si>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</si>
  <si>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</si>
  <si>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</si>
  <si>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</si>
  <si>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</si>
  <si>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</si>
  <si>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</si>
  <si>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</si>
  <si>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</si>
  <si>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</si>
  <si>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</si>
  <si>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</si>
  <si>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</si>
  <si>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</si>
  <si>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</si>
  <si>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</si>
  <si>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</si>
  <si>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</si>
  <si>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</si>
  <si>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</si>
  <si>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</si>
  <si>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</si>
  <si>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</si>
  <si>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</si>
  <si>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</si>
  <si>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</si>
  <si>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</si>
  <si>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</si>
  <si>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</si>
  <si>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</si>
  <si>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</si>
  <si>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</si>
  <si>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</si>
  <si>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</si>
  <si>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</si>
  <si>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</si>
  <si>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</si>
  <si>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</si>
  <si>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</si>
  <si>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</si>
  <si>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</si>
  <si>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</si>
  <si>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</si>
  <si>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</si>
  <si>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</si>
  <si>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</si>
  <si>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</si>
  <si>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</si>
  <si>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</si>
  <si>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</si>
  <si>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</si>
  <si>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</si>
  <si>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</si>
  <si>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</si>
  <si>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</si>
  <si>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</si>
  <si>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</si>
  <si>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</si>
  <si>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</si>
  <si>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</si>
  <si>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</si>
  <si>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</si>
  <si>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</si>
  <si>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</si>
  <si>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</si>
  <si>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</si>
  <si>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</si>
  <si>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</si>
  <si>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</si>
  <si>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</si>
  <si>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</si>
  <si>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</si>
  <si>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</si>
  <si>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</si>
  <si>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</si>
  <si>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</si>
  <si>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</si>
  <si>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</si>
  <si>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</si>
  <si>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</si>
  <si>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</si>
  <si>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</si>
  <si>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</si>
  <si>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</si>
  <si>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</si>
  <si>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</si>
  <si>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</si>
  <si>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</si>
  <si>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</si>
  <si>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</si>
  <si>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</si>
  <si>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</si>
  <si>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</si>
  <si>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</si>
  <si>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</si>
  <si>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</si>
  <si>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</si>
  <si>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</si>
  <si>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</si>
  <si>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</si>
  <si>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</si>
  <si>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</si>
  <si>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</si>
  <si>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</si>
  <si>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</si>
  <si>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</si>
  <si>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</si>
  <si>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</si>
  <si>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</si>
  <si>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</si>
  <si>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</si>
  <si>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</si>
  <si>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</si>
  <si>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</si>
  <si>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</si>
  <si>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</si>
  <si>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</si>
  <si>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</si>
  <si>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</si>
  <si>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</si>
  <si>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</si>
  <si>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</si>
  <si>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</si>
  <si>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</si>
  <si>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</si>
  <si>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</si>
  <si>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</si>
  <si>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</si>
  <si>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</si>
  <si>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</si>
  <si>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</si>
  <si>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</si>
  <si>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</si>
  <si>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</si>
  <si>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</si>
  <si>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</si>
  <si>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</si>
  <si>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</si>
  <si>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</si>
  <si>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</si>
  <si>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</si>
  <si>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</si>
  <si>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</si>
  <si>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</si>
  <si>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</si>
  <si>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</si>
  <si>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</si>
  <si>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</si>
  <si>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</si>
  <si>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</si>
  <si>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</si>
  <si>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</si>
  <si>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</si>
  <si>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</si>
  <si>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</si>
  <si>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</si>
  <si>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</si>
  <si>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</si>
  <si>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</si>
  <si>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</si>
  <si>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</si>
  <si>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</si>
  <si>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</si>
  <si>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</si>
  <si>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</si>
  <si>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</si>
  <si>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</si>
  <si>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</si>
  <si>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</si>
  <si>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</si>
  <si>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</si>
  <si>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</si>
  <si>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</si>
  <si>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</si>
  <si>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</si>
  <si>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</si>
  <si>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</si>
  <si>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</si>
  <si>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</si>
  <si>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</si>
  <si>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</si>
  <si>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</si>
  <si>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</si>
  <si>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</si>
  <si>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</si>
  <si>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</si>
  <si>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</si>
  <si>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</si>
  <si>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</si>
  <si>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</si>
  <si>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</si>
  <si>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</si>
  <si>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</si>
  <si>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</si>
  <si>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</si>
  <si>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</si>
  <si>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</si>
  <si>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</si>
  <si>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</si>
  <si>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</si>
  <si>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</si>
  <si>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</si>
  <si>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</si>
  <si>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</si>
  <si>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</si>
  <si>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</si>
  <si>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</si>
  <si>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</si>
  <si>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</si>
  <si>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</si>
  <si>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</si>
  <si>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</si>
  <si>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</si>
  <si>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</si>
  <si>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</si>
  <si>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</si>
  <si>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</si>
  <si>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</si>
  <si>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</si>
  <si>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</si>
  <si>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</si>
  <si>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</si>
  <si>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</si>
  <si>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</si>
  <si>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</si>
  <si>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</si>
  <si>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</si>
  <si>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</si>
  <si>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</si>
  <si>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</si>
  <si>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</si>
  <si>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</si>
  <si>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</si>
  <si>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</si>
  <si>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</si>
  <si>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</si>
  <si>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</si>
  <si>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</si>
  <si>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</si>
  <si>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</si>
  <si>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</si>
  <si>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</si>
  <si>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</si>
  <si>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</si>
  <si>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</si>
  <si>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</si>
  <si>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</si>
  <si>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</si>
  <si>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</si>
  <si>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</si>
  <si>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</si>
  <si>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</si>
  <si>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</si>
  <si>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</si>
  <si>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</si>
  <si>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</si>
  <si>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</si>
  <si>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</si>
  <si>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</si>
  <si>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</si>
  <si>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</si>
  <si>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</si>
  <si>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</si>
  <si>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</si>
  <si>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</si>
  <si>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</si>
  <si>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</si>
  <si>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</si>
  <si>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</si>
  <si>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</si>
  <si>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</si>
  <si>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</si>
  <si>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</si>
  <si>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</si>
  <si>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</si>
  <si>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</si>
  <si>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</si>
  <si>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</si>
  <si>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</si>
  <si>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</si>
  <si>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</si>
  <si>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</si>
  <si>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</si>
  <si>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</si>
  <si>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</si>
  <si>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</si>
  <si>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</si>
  <si>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</si>
  <si>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</si>
  <si>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</si>
  <si>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</si>
  <si>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</si>
  <si>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</si>
  <si>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</si>
  <si>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</si>
  <si>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</si>
  <si>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</si>
  <si>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</si>
  <si>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</si>
  <si>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</si>
  <si>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</si>
  <si>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</si>
  <si>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</si>
  <si>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</si>
  <si>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</si>
  <si>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</si>
  <si>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</si>
  <si>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</si>
  <si>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</si>
  <si>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</si>
  <si>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</si>
  <si>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</si>
  <si>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</si>
  <si>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</si>
  <si>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</si>
  <si>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</si>
  <si>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</si>
  <si>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</si>
  <si>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</si>
  <si>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</si>
  <si>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</si>
  <si>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</si>
  <si>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</si>
  <si>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</si>
  <si>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</si>
  <si>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</si>
  <si>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</si>
  <si>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</si>
  <si>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</si>
  <si>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</si>
  <si>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</si>
  <si>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</si>
  <si>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</si>
  <si>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</si>
  <si>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</si>
  <si>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</si>
  <si>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</si>
  <si>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</si>
  <si>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</si>
  <si>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</si>
  <si>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</si>
  <si>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</si>
  <si>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</si>
  <si>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</si>
  <si>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</si>
  <si>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</si>
  <si>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</si>
  <si>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</si>
  <si>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</si>
  <si>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</si>
  <si>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</si>
  <si>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</si>
  <si>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</si>
  <si>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</si>
  <si>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</si>
  <si>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</si>
  <si>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</si>
  <si>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</si>
  <si>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</si>
  <si>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</si>
  <si>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</si>
  <si>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</si>
  <si>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</si>
  <si>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</si>
  <si>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</si>
  <si>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</si>
  <si>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</si>
  <si>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</si>
  <si>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</si>
  <si>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</si>
  <si>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</si>
  <si>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</si>
  <si>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</si>
  <si>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</si>
  <si>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</si>
  <si>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</si>
  <si>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</si>
  <si>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</si>
  <si>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</si>
  <si>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</si>
  <si>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</si>
  <si>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</si>
  <si>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</si>
  <si>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</si>
  <si>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</si>
  <si>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</si>
  <si>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</si>
  <si>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</si>
  <si>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</si>
  <si>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</si>
  <si>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</si>
  <si>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</si>
  <si>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</si>
  <si>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</si>
  <si>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</si>
  <si>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</si>
  <si>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</si>
  <si>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</si>
  <si>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</si>
  <si>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</si>
  <si>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</si>
  <si>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</si>
  <si>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</si>
  <si>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</si>
  <si>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</si>
  <si>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</si>
  <si>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</si>
  <si>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</si>
  <si>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</si>
  <si>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</si>
  <si>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</si>
  <si>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</si>
  <si>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</si>
  <si>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</si>
  <si>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</si>
  <si>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</si>
  <si>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</si>
  <si>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</si>
  <si>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</si>
  <si>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</si>
  <si>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</si>
  <si>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</si>
  <si>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</si>
  <si>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</si>
  <si>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</si>
  <si>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</si>
  <si>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</si>
  <si>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</si>
  <si>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</si>
  <si>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</si>
  <si>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</si>
  <si>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</si>
  <si>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</si>
  <si>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</si>
  <si>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</si>
  <si>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</si>
  <si>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</si>
  <si>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</si>
  <si>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</si>
  <si>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</si>
  <si>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</si>
  <si>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</si>
  <si>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</si>
  <si>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</si>
  <si>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</si>
  <si>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</si>
  <si>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</si>
  <si>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</si>
  <si>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</si>
  <si>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</si>
  <si>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</si>
  <si>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</si>
  <si>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</si>
  <si>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</si>
  <si>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</si>
  <si>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</si>
  <si>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</si>
  <si>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</si>
  <si>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</si>
  <si>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</si>
  <si>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</si>
  <si>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</si>
  <si>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</si>
  <si>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</si>
  <si>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</si>
  <si>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</si>
  <si>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</si>
  <si>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</si>
  <si>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</si>
  <si>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</si>
  <si>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</si>
  <si>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</si>
  <si>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</si>
  <si>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</si>
  <si>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</si>
  <si>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</si>
  <si>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</si>
  <si>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</si>
  <si>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</si>
  <si>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</si>
  <si>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</si>
  <si>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</si>
  <si>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</si>
  <si>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</si>
  <si>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</si>
  <si>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</si>
  <si>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</si>
  <si>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</si>
  <si>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</si>
  <si>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</si>
  <si>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</si>
  <si>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</si>
  <si>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</si>
  <si>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</si>
  <si>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</si>
  <si>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</si>
  <si>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</si>
  <si>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</si>
  <si>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</si>
  <si>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</si>
  <si>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</si>
  <si>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</si>
  <si>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</si>
  <si>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</si>
  <si>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</si>
  <si>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</si>
  <si>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</si>
  <si>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</si>
  <si>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</si>
  <si>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</si>
  <si>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</si>
  <si>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</si>
  <si>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</si>
  <si>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</si>
  <si>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</si>
  <si>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</si>
  <si>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</si>
  <si>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</si>
  <si>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</si>
  <si>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</si>
  <si>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</si>
  <si>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</si>
  <si>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</si>
  <si>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</si>
  <si>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</si>
  <si>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</si>
  <si>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</si>
  <si>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</si>
  <si>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</si>
  <si>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</si>
  <si>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</si>
  <si>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</si>
  <si>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</si>
  <si>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</si>
  <si>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</si>
  <si>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</si>
  <si>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</si>
  <si>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</si>
  <si>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</si>
  <si>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</si>
  <si>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</si>
  <si>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</si>
  <si>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</si>
  <si>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</si>
  <si>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</si>
  <si>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</si>
  <si>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</si>
  <si>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</si>
  <si>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</si>
  <si>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</si>
  <si>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</si>
  <si>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</si>
  <si>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</si>
  <si>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</si>
  <si>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</si>
  <si>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</si>
  <si>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</si>
  <si>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</si>
  <si>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</si>
  <si>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</si>
  <si>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</si>
  <si>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</si>
  <si>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</si>
  <si>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</si>
  <si>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</si>
  <si>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</si>
  <si>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</si>
  <si>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</si>
  <si>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</si>
  <si>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</si>
  <si>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</si>
  <si>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</si>
  <si>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</si>
  <si>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</si>
  <si>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</si>
  <si>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</si>
  <si>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</si>
  <si>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</si>
  <si>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</si>
  <si>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</si>
  <si>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</si>
  <si>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</si>
  <si>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</si>
  <si>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</si>
  <si>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</si>
  <si>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</si>
  <si>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</si>
  <si>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</si>
  <si>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</si>
  <si>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</si>
  <si>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</si>
  <si>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</si>
  <si>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</si>
  <si>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</si>
  <si>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</si>
  <si>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</si>
  <si>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</si>
  <si>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</si>
  <si>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</si>
  <si>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</si>
  <si>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</si>
  <si>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</si>
  <si>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</si>
  <si>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</si>
  <si>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</si>
  <si>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</si>
  <si>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</si>
  <si>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</si>
  <si>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</si>
  <si>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</si>
  <si>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</si>
  <si>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</si>
  <si>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</si>
  <si>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</si>
  <si>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</si>
  <si>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</si>
  <si>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</si>
  <si>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</si>
  <si>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</si>
  <si>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</si>
  <si>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</si>
  <si>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</si>
  <si>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</si>
  <si>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</si>
  <si>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</si>
  <si>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</si>
  <si>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</si>
  <si>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</si>
  <si>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</si>
  <si>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</si>
  <si>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</si>
  <si>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</si>
  <si>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</si>
  <si>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</si>
  <si>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</si>
  <si>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</si>
  <si>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</si>
  <si>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</si>
  <si>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</si>
  <si>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</si>
  <si>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</si>
  <si>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</si>
  <si>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</si>
  <si>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</si>
  <si>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</si>
  <si>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</si>
  <si>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</si>
  <si>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</si>
  <si>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</si>
  <si>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</si>
  <si>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</si>
  <si>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</si>
  <si>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</si>
  <si>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</si>
  <si>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</si>
  <si>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</si>
  <si>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</si>
  <si>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</si>
  <si>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</si>
  <si>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</si>
  <si>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</si>
  <si>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</si>
  <si>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</si>
  <si>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</si>
  <si>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</si>
  <si>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</si>
  <si>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</si>
  <si>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</si>
  <si>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</si>
  <si>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</si>
  <si>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</si>
  <si>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</si>
  <si>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</si>
  <si>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</si>
  <si>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</si>
  <si>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</si>
  <si>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</si>
  <si>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</si>
  <si>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</si>
  <si>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</si>
  <si>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</si>
  <si>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</si>
  <si>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</si>
  <si>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</si>
  <si>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</si>
  <si>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</si>
  <si>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</si>
  <si>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</si>
  <si>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</si>
  <si>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</si>
  <si>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</si>
  <si>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</si>
  <si>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</si>
  <si>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</si>
  <si>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</si>
  <si>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</si>
  <si>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</si>
  <si>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</si>
  <si>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</si>
  <si>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</si>
  <si>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</si>
  <si>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</si>
  <si>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</si>
  <si>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</si>
  <si>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</si>
  <si>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</si>
  <si>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</si>
  <si>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</si>
  <si>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</si>
  <si>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</si>
  <si>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</si>
  <si>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</si>
  <si>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</si>
  <si>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</si>
  <si>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</si>
  <si>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</si>
  <si>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</si>
  <si>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</si>
  <si>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</si>
  <si>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</si>
  <si>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</si>
  <si>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</si>
  <si>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</si>
  <si>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</si>
  <si>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</si>
  <si>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</si>
  <si>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</si>
  <si>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</si>
  <si>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</si>
  <si>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</si>
  <si>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</si>
  <si>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</si>
  <si>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</si>
  <si>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</si>
  <si>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</si>
  <si>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</si>
  <si>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</si>
  <si>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</si>
  <si>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</si>
  <si>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</si>
  <si>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</si>
  <si>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</si>
  <si>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</si>
  <si>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</si>
  <si>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</si>
  <si>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</si>
  <si>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</si>
  <si>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</si>
  <si>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</si>
  <si>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</si>
  <si>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</si>
  <si>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</si>
  <si>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</si>
  <si>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</si>
  <si>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</si>
  <si>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</si>
  <si>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</si>
  <si>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</si>
  <si>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</si>
  <si>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</si>
  <si>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</si>
  <si>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</si>
  <si>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</si>
  <si>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</si>
  <si>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</si>
  <si>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</si>
  <si>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</si>
  <si>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</si>
  <si>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</si>
  <si>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</si>
  <si>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</si>
  <si>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</si>
  <si>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</si>
  <si>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</si>
  <si>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</si>
  <si>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</si>
  <si>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</si>
  <si>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</si>
  <si>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</si>
  <si>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</si>
  <si>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</si>
  <si>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</si>
  <si>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</si>
  <si>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</si>
  <si>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</si>
  <si>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</si>
  <si>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</si>
  <si>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</si>
  <si>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</si>
  <si>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</si>
  <si>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</si>
  <si>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</si>
  <si>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</si>
  <si>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</si>
  <si>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</si>
  <si>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</si>
  <si>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</si>
  <si>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</si>
  <si>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</si>
  <si>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</si>
  <si>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</si>
  <si>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</si>
  <si>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</si>
  <si>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</si>
  <si>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</si>
  <si>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</si>
  <si>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</si>
  <si>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</si>
  <si>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</si>
  <si>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</si>
  <si>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</si>
  <si>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</si>
  <si>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</si>
  <si>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</si>
  <si>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</si>
  <si>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</si>
  <si>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</si>
  <si>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</si>
  <si>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</si>
  <si>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</si>
  <si>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</si>
  <si>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</si>
  <si>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</si>
  <si>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</si>
  <si>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</si>
  <si>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</si>
  <si>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</si>
  <si>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</si>
  <si>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</si>
  <si>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</si>
  <si>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</si>
  <si>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</si>
  <si>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</si>
  <si>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</si>
  <si>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</si>
  <si>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</si>
  <si>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</si>
  <si>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</si>
  <si>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</si>
  <si>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</si>
  <si>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</si>
  <si>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</si>
  <si>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</si>
  <si>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</si>
  <si>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</si>
  <si>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</si>
  <si>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</si>
  <si>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</si>
  <si>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</si>
  <si>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</si>
  <si>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</si>
  <si>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</si>
  <si>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</si>
  <si>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</si>
  <si>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</si>
  <si>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</si>
  <si>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</si>
  <si>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</si>
  <si>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</si>
  <si>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</si>
  <si>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</si>
  <si>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</si>
  <si>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</si>
  <si>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</si>
  <si>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</si>
  <si>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</si>
  <si>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</si>
  <si>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</si>
  <si>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</si>
  <si>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</si>
  <si>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</si>
  <si>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</si>
  <si>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</si>
  <si>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</si>
  <si>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</si>
  <si>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</si>
  <si>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</si>
  <si>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</si>
  <si>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</si>
  <si>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</si>
  <si>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</si>
  <si>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</si>
  <si>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</si>
  <si>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</si>
  <si>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</si>
  <si>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</si>
  <si>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</si>
  <si>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</si>
  <si>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</si>
  <si>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</si>
  <si>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</si>
  <si>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</si>
  <si>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</si>
  <si>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</si>
  <si>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</si>
  <si>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</si>
  <si>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</si>
  <si>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</si>
  <si>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</si>
  <si>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</si>
  <si>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</si>
  <si>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</si>
  <si>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</si>
  <si>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</si>
  <si>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</si>
  <si>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</si>
  <si>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</si>
  <si>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</si>
  <si>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</si>
  <si>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</si>
  <si>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</si>
  <si>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</si>
  <si>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</si>
  <si>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</si>
  <si>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</si>
  <si>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</si>
  <si>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</si>
  <si>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</si>
  <si>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</si>
  <si>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</si>
  <si>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</si>
  <si>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</si>
  <si>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</si>
  <si>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</si>
  <si>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</si>
  <si>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</si>
  <si>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</si>
  <si>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</si>
  <si>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</si>
  <si>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</si>
  <si>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</si>
  <si>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</si>
  <si>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</si>
  <si>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</si>
  <si>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</si>
  <si>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</si>
  <si>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</si>
  <si>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</si>
  <si>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</si>
  <si>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</si>
  <si>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</si>
  <si>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</si>
  <si>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</si>
  <si>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</si>
  <si>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</si>
  <si>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</si>
  <si>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</si>
  <si>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</si>
  <si>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</si>
  <si>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</si>
  <si>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</si>
  <si>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</si>
  <si>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</si>
  <si>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</si>
  <si>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</si>
  <si>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</si>
  <si>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</si>
  <si>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</si>
  <si>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</si>
  <si>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</si>
  <si>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</si>
  <si>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</si>
  <si>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</si>
  <si>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</si>
  <si>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</si>
  <si>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</si>
  <si>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</si>
  <si>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</si>
  <si>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</si>
  <si>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</si>
  <si>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</si>
  <si>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</si>
  <si>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</si>
  <si>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</si>
  <si>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</si>
  <si>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</si>
  <si>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</si>
  <si>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</si>
  <si>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</si>
  <si>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</si>
  <si>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</si>
  <si>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</si>
  <si>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</si>
  <si>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</si>
  <si>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</si>
  <si>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</si>
  <si>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</si>
  <si>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</si>
  <si>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</si>
  <si>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</si>
  <si>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</si>
  <si>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</si>
  <si>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</si>
  <si>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</si>
  <si>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</si>
  <si>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</si>
  <si>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</si>
  <si>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</si>
  <si>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</si>
  <si>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</si>
  <si>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</si>
  <si>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</si>
  <si>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</si>
  <si>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</si>
  <si>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</si>
  <si>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</si>
  <si>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</si>
  <si>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</si>
  <si>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</si>
  <si>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</si>
  <si>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</si>
  <si>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</si>
  <si>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</si>
  <si>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</si>
  <si>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</si>
  <si>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</si>
  <si>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</si>
  <si>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</si>
  <si>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</si>
  <si>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</si>
  <si>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</si>
  <si>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</si>
  <si>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</si>
  <si>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</si>
  <si>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</si>
  <si>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</si>
  <si>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</si>
  <si>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</si>
  <si>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</si>
  <si>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</si>
  <si>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</si>
  <si>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</si>
  <si>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</si>
  <si>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</si>
  <si>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</si>
  <si>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</si>
  <si>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</si>
  <si>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</si>
  <si>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</si>
  <si>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</si>
  <si>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</si>
  <si>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</si>
  <si>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</si>
  <si>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</si>
  <si>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</si>
  <si>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</si>
  <si>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</si>
  <si>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</si>
  <si>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</si>
  <si>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</si>
  <si>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</si>
  <si>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</si>
  <si>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</si>
  <si>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</si>
  <si>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</si>
  <si>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</si>
  <si>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</si>
  <si>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</si>
  <si>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</si>
  <si>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</si>
  <si>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</si>
  <si>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</si>
  <si>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</si>
  <si>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</si>
  <si>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</si>
  <si>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</si>
  <si>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</si>
  <si>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</si>
  <si>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</si>
  <si>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</si>
  <si>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</si>
  <si>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</si>
  <si>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</si>
  <si>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</si>
  <si>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</si>
  <si>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</si>
  <si>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</si>
  <si>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</si>
  <si>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</si>
  <si>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</si>
  <si>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</si>
  <si>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</si>
  <si>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</si>
  <si>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</si>
  <si>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</si>
  <si>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</si>
  <si>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</si>
  <si>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</si>
  <si>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</si>
  <si>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</si>
  <si>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</si>
  <si>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</si>
  <si>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</si>
  <si>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</si>
  <si>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</si>
  <si>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</si>
  <si>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</si>
  <si>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</si>
  <si>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</si>
  <si>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</si>
  <si>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</si>
  <si>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</si>
  <si>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</si>
  <si>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</si>
  <si>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</si>
  <si>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</si>
  <si>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</si>
  <si>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</si>
  <si>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</si>
  <si>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</si>
  <si>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</si>
  <si>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</si>
  <si>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</si>
  <si>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</si>
  <si>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</si>
  <si>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</si>
  <si>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</si>
  <si>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</si>
  <si>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</si>
  <si>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</si>
  <si>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</si>
  <si>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</si>
  <si>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</si>
  <si>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</si>
  <si>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</si>
  <si>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</si>
  <si>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</si>
  <si>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</si>
  <si>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</si>
  <si>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</si>
  <si>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</si>
  <si>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</si>
  <si>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</si>
  <si>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</si>
  <si>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</si>
  <si>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</si>
  <si>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</si>
  <si>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</si>
  <si>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</si>
  <si>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</si>
  <si>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</si>
  <si>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</si>
  <si>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</si>
  <si>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</si>
  <si>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</si>
  <si>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</si>
  <si>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</si>
  <si>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</si>
  <si>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</si>
  <si>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</si>
  <si>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</si>
  <si>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</si>
  <si>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</si>
  <si>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</si>
  <si>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</si>
  <si>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</si>
  <si>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</si>
  <si>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</si>
  <si>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</si>
  <si>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</si>
  <si>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</si>
  <si>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</si>
  <si>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</si>
  <si>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</si>
  <si>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</si>
  <si>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</si>
  <si>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</si>
  <si>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</si>
  <si>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</si>
  <si>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</si>
  <si>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</si>
  <si>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</si>
  <si>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</si>
  <si>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</si>
  <si>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</si>
  <si>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</si>
  <si>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</si>
  <si>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</si>
  <si>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</si>
  <si>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</si>
  <si>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</si>
  <si>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</si>
  <si>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</si>
  <si>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</si>
  <si>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</si>
  <si>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</si>
  <si>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</si>
  <si>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</si>
  <si>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</si>
  <si>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</si>
  <si>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</si>
  <si>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</si>
  <si>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</si>
  <si>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</si>
  <si>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</si>
  <si>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</si>
  <si>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</si>
  <si>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</si>
  <si>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</si>
  <si>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</si>
  <si>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</si>
  <si>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</si>
  <si>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</si>
  <si>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</si>
  <si>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</si>
  <si>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</si>
  <si>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</si>
  <si>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</si>
  <si>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</si>
  <si>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</si>
  <si>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</si>
  <si>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</si>
  <si>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</si>
  <si>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</si>
  <si>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</si>
  <si>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</si>
  <si>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</si>
  <si>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</si>
  <si>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</si>
  <si>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</si>
  <si>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</si>
  <si>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</si>
  <si>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</si>
  <si>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</si>
  <si>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</si>
  <si>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</si>
  <si>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</si>
  <si>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</si>
  <si>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</si>
  <si>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</si>
  <si>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</si>
  <si>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</si>
  <si>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</si>
  <si>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</si>
  <si>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</si>
  <si>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</si>
  <si>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</si>
  <si>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</si>
  <si>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</si>
  <si>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</si>
  <si>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</si>
  <si>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</si>
  <si>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</si>
  <si>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</si>
  <si>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</si>
  <si>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</si>
  <si>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</si>
  <si>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</si>
  <si>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</si>
  <si>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</si>
  <si>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</si>
  <si>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</si>
  <si>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</si>
  <si>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</si>
  <si>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</si>
  <si>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</si>
  <si>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</si>
  <si>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</si>
  <si>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</si>
  <si>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</si>
  <si>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</si>
  <si>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</si>
  <si>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</si>
  <si>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</si>
  <si>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</si>
  <si>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</si>
  <si>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</si>
  <si>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</si>
  <si>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</si>
  <si>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</si>
  <si>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</si>
  <si>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</si>
  <si>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</si>
  <si>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</si>
  <si>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</si>
  <si>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</si>
  <si>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</si>
  <si>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</si>
  <si>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</si>
  <si>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</si>
  <si>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</si>
  <si>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</si>
  <si>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</si>
  <si>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</si>
  <si>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</si>
  <si>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</si>
  <si>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</si>
  <si>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</si>
  <si>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</si>
  <si>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</si>
  <si>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</si>
  <si>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</si>
  <si>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</si>
  <si>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</si>
  <si>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</si>
  <si>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</si>
  <si>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</si>
  <si>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</si>
  <si>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</si>
  <si>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</si>
  <si>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</si>
  <si>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</si>
  <si>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</si>
  <si>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</si>
  <si>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</si>
  <si>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</si>
  <si>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</si>
  <si>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</si>
  <si>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</si>
  <si>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</si>
  <si>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</si>
  <si>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</si>
  <si>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</si>
  <si>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</si>
  <si>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</si>
  <si>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</si>
  <si>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</si>
  <si>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</si>
  <si>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</si>
  <si>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</si>
  <si>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</si>
  <si>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</si>
  <si>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</si>
  <si>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</si>
  <si>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</si>
  <si>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</si>
  <si>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</si>
  <si>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</si>
  <si>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</si>
  <si>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</si>
  <si>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</si>
  <si>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</si>
  <si>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</si>
  <si>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</si>
  <si>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</si>
  <si>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</si>
  <si>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</si>
  <si>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</si>
  <si>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</si>
  <si>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</si>
  <si>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</si>
  <si>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</si>
  <si>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</si>
  <si>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</si>
  <si>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</si>
  <si>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</si>
  <si>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</si>
  <si>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</si>
  <si>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</si>
  <si>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</si>
  <si>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</si>
  <si>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</si>
  <si>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</si>
  <si>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</si>
  <si>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</si>
  <si>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</si>
  <si>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</si>
  <si>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</si>
  <si>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</si>
  <si>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</si>
  <si>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</si>
  <si>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</si>
  <si>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</si>
  <si>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</si>
  <si>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</si>
  <si>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</si>
  <si>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</si>
  <si>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</si>
  <si>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</si>
  <si>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</si>
  <si>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</si>
  <si>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</si>
  <si>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</si>
  <si>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</si>
  <si>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</si>
  <si>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</si>
  <si>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</si>
  <si>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</si>
  <si>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</si>
  <si>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</si>
  <si>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</si>
  <si>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</si>
  <si>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</si>
  <si>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</si>
  <si>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</si>
  <si>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</si>
  <si>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</si>
  <si>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</si>
  <si>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</si>
  <si>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</si>
  <si>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</si>
  <si>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</si>
  <si>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</si>
  <si>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</si>
  <si>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</si>
  <si>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</si>
  <si>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</si>
  <si>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</si>
  <si>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</si>
  <si>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</si>
  <si>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</si>
  <si>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</si>
  <si>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</si>
  <si>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</si>
  <si>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</si>
  <si>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</si>
  <si>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</si>
  <si>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</si>
  <si>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</si>
  <si>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</si>
  <si>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</si>
  <si>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</si>
  <si>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</si>
  <si>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</si>
  <si>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</si>
  <si>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</si>
  <si>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</si>
  <si>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</si>
  <si>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</si>
  <si>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</si>
  <si>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</si>
  <si>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</si>
  <si>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</si>
  <si>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</si>
  <si>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</si>
  <si>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</si>
  <si>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</si>
  <si>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</si>
  <si>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</si>
  <si>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</si>
  <si>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</si>
  <si>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</si>
  <si>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</si>
  <si>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</si>
  <si>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</si>
  <si>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</si>
  <si>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</si>
  <si>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</si>
  <si>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</si>
  <si>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</si>
  <si>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</si>
  <si>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</si>
  <si>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</si>
  <si>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</si>
  <si>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</si>
  <si>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</si>
  <si>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</si>
  <si>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</si>
  <si>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</si>
  <si>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</si>
  <si>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</si>
  <si>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</si>
  <si>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</si>
  <si>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</si>
  <si>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</si>
  <si>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</si>
  <si>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</si>
  <si>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</si>
  <si>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</si>
  <si>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</si>
  <si>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</si>
  <si>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</si>
  <si>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</si>
  <si>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</si>
  <si>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</si>
  <si>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</si>
  <si>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</si>
  <si>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</si>
  <si>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</si>
  <si>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</si>
  <si>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</si>
  <si>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</si>
  <si>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</si>
  <si>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</si>
  <si>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</si>
  <si>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</si>
  <si>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</si>
  <si>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</si>
  <si>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</si>
  <si>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</si>
  <si>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</si>
  <si>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</si>
  <si>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</si>
  <si>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</si>
  <si>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</si>
  <si>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</si>
  <si>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</si>
  <si>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</si>
  <si>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</si>
  <si>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</si>
  <si>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</si>
  <si>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</si>
  <si>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</si>
  <si>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</si>
  <si>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</si>
  <si>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</si>
  <si>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</si>
  <si>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</si>
  <si>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</si>
  <si>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</si>
  <si>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</si>
  <si>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</si>
  <si>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</si>
  <si>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</si>
  <si>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</si>
  <si>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</si>
  <si>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</si>
  <si>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</si>
  <si>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</si>
  <si>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</si>
  <si>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</si>
  <si>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</si>
  <si>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</si>
  <si>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</si>
  <si>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</si>
  <si>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</si>
  <si>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</si>
  <si>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</si>
  <si>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</si>
  <si>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</si>
  <si>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</si>
  <si>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</si>
  <si>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</si>
  <si>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</si>
  <si>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</si>
  <si>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</si>
  <si>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</si>
  <si>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</si>
  <si>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</si>
  <si>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</si>
  <si>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</si>
  <si>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</si>
  <si>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</si>
  <si>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</si>
  <si>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</si>
  <si>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</si>
  <si>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</si>
  <si>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</si>
  <si>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</si>
  <si>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</si>
  <si>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</si>
  <si>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</si>
  <si>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</si>
  <si>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</si>
  <si>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</si>
  <si>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</si>
  <si>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</si>
  <si>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</si>
  <si>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</si>
  <si>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</si>
  <si>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</si>
  <si>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</si>
  <si>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</si>
  <si>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</si>
  <si>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</si>
  <si>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</si>
  <si>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</si>
  <si>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</si>
  <si>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</si>
  <si>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</si>
  <si>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</si>
  <si>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</si>
  <si>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</si>
  <si>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</si>
  <si>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</si>
  <si>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</si>
  <si>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</si>
  <si>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</si>
  <si>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</si>
  <si>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</si>
  <si>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</si>
  <si>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</si>
  <si>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</si>
  <si>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</si>
  <si>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</si>
  <si>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</si>
  <si>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</si>
  <si>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</si>
  <si>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</si>
  <si>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</si>
  <si>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</si>
  <si>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</si>
  <si>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</si>
  <si>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</si>
  <si>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</si>
  <si>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</si>
  <si>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</si>
  <si>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</si>
  <si>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</si>
  <si>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</si>
  <si>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</si>
  <si>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</si>
  <si>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</si>
  <si>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</si>
  <si>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</si>
  <si>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</si>
  <si>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</si>
  <si>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</si>
  <si>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</si>
  <si>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</si>
  <si>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</si>
  <si>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</si>
  <si>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</si>
  <si>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</si>
  <si>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</si>
  <si>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</si>
  <si>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</si>
  <si>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</si>
  <si>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</si>
  <si>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</si>
  <si>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</si>
  <si>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</si>
  <si>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</si>
  <si>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</si>
  <si>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</si>
  <si>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</si>
  <si>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</si>
  <si>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</si>
  <si>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</si>
  <si>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</si>
  <si>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</si>
  <si>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</si>
  <si>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</si>
  <si>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</si>
  <si>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</si>
  <si>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</si>
  <si>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</si>
  <si>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</si>
  <si>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</si>
  <si>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</si>
  <si>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</si>
  <si>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</si>
  <si>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</si>
  <si>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</si>
  <si>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</si>
  <si>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</si>
  <si>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</si>
  <si>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</si>
  <si>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</si>
  <si>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</si>
  <si>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</si>
  <si>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</si>
  <si>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</si>
  <si>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</si>
  <si>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</si>
  <si>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</si>
  <si>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</si>
  <si>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</si>
  <si>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</si>
  <si>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</si>
  <si>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</si>
  <si>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</si>
  <si>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</si>
  <si>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</si>
  <si>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</si>
  <si>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</si>
  <si>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</si>
  <si>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</si>
  <si>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</si>
  <si>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</si>
  <si>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</si>
  <si>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</si>
  <si>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</si>
  <si>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</si>
  <si>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</si>
  <si>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</si>
  <si>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</si>
  <si>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</si>
  <si>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</si>
  <si>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</si>
  <si>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</si>
  <si>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</si>
  <si>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</si>
  <si>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</si>
  <si>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</si>
  <si>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</si>
  <si>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</si>
  <si>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</si>
  <si>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</si>
  <si>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</si>
  <si>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</si>
  <si>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</si>
  <si>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</si>
  <si>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</si>
  <si>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</si>
  <si>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</si>
  <si>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</si>
  <si>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</si>
  <si>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</si>
  <si>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</si>
  <si>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</si>
  <si>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</si>
  <si>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</si>
  <si>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</si>
  <si>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</si>
  <si>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</si>
  <si>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</si>
  <si>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</si>
  <si>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</si>
  <si>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</si>
  <si>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</si>
  <si>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</si>
  <si>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</si>
  <si>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</si>
  <si>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</si>
  <si>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</si>
  <si>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</si>
  <si>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</si>
  <si>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</si>
  <si>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</si>
  <si>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</si>
  <si>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</si>
  <si>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</si>
  <si>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</si>
  <si>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</si>
  <si>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</si>
  <si>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</si>
  <si>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</si>
  <si>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</si>
  <si>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</si>
  <si>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</si>
  <si>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</si>
  <si>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</si>
  <si>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</si>
  <si>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</si>
  <si>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</si>
  <si>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</si>
  <si>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</si>
  <si>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</si>
  <si>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</si>
  <si>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</si>
  <si>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</si>
  <si>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</si>
  <si>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</si>
  <si>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</si>
  <si>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</si>
  <si>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</si>
  <si>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</si>
  <si>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</si>
  <si>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</si>
  <si>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</si>
  <si>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</si>
  <si>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</si>
  <si>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</si>
  <si>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</si>
  <si>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</si>
  <si>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</si>
  <si>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</si>
  <si>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</si>
  <si>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</si>
  <si>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</si>
  <si>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</si>
  <si>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</si>
  <si>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</si>
  <si>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</si>
  <si>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</si>
  <si>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</si>
  <si>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</si>
  <si>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</si>
  <si>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</si>
  <si>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</si>
  <si>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</si>
  <si>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</si>
  <si>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</si>
  <si>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</si>
  <si>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</si>
  <si>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</si>
  <si>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</si>
  <si>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</si>
  <si>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</si>
  <si>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</si>
  <si>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</si>
  <si>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</si>
  <si>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</si>
  <si>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</si>
  <si>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</si>
  <si>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</si>
  <si>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</si>
  <si>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</si>
  <si>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</si>
  <si>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</si>
  <si>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</si>
  <si>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</si>
  <si>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</si>
  <si>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</si>
  <si>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</si>
  <si>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</si>
  <si>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</si>
  <si>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</si>
  <si>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</si>
  <si>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</si>
  <si>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</si>
  <si>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</si>
  <si>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</si>
  <si>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</si>
  <si>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</si>
  <si>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</si>
  <si>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</si>
  <si>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</si>
  <si>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</si>
  <si>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</si>
  <si>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</si>
  <si>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</si>
  <si>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</si>
  <si>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</si>
  <si>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</si>
  <si>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</si>
  <si>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</si>
  <si>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</si>
  <si>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</si>
  <si>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</si>
  <si>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</si>
  <si>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</si>
  <si>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</si>
  <si>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</si>
  <si>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</si>
  <si>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</si>
  <si>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</si>
  <si>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</si>
  <si>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</si>
  <si>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</si>
  <si>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</si>
  <si>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</si>
  <si>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</si>
  <si>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</si>
  <si>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</si>
  <si>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</si>
  <si>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</si>
  <si>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</si>
  <si>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</si>
  <si>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</si>
  <si>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</si>
  <si>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</si>
  <si>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</si>
  <si>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</si>
  <si>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</si>
  <si>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</si>
  <si>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</si>
  <si>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</si>
  <si>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</si>
  <si>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</si>
  <si>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</si>
  <si>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</si>
  <si>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</si>
  <si>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</si>
  <si>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</si>
  <si>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</si>
  <si>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</si>
  <si>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</si>
  <si>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</si>
  <si>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</si>
  <si>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</si>
  <si>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</si>
  <si>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</si>
  <si>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</si>
  <si>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</si>
  <si>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</si>
  <si>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</si>
  <si>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</si>
  <si>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</si>
  <si>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</si>
  <si>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</si>
  <si>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</si>
  <si>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</si>
  <si>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</si>
  <si>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</si>
  <si>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</si>
  <si>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</si>
  <si>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</si>
  <si>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</si>
  <si>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</si>
  <si>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</si>
  <si>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</si>
  <si>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</si>
  <si>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</si>
  <si>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</si>
  <si>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</si>
  <si>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</si>
  <si>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</si>
  <si>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</si>
  <si>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</si>
  <si>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</si>
  <si>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</si>
  <si>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</si>
  <si>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</si>
  <si>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</si>
  <si>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</si>
  <si>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</si>
  <si>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</si>
  <si>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</si>
  <si>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</si>
  <si>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</si>
  <si>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</si>
  <si>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</si>
  <si>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</si>
  <si>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</si>
  <si>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</si>
  <si>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</si>
  <si>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</si>
  <si>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</si>
  <si>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</si>
  <si>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</si>
  <si>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</si>
  <si>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</si>
  <si>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</si>
  <si>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</si>
  <si>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</si>
  <si>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</si>
  <si>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</si>
  <si>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</si>
  <si>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</si>
  <si>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</si>
  <si>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</si>
  <si>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</si>
  <si>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</si>
  <si>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</si>
  <si>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</si>
  <si>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</si>
  <si>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</si>
  <si>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</si>
  <si>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</si>
  <si>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</si>
  <si>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</si>
  <si>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</si>
  <si>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</si>
  <si>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</si>
  <si>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</si>
  <si>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</si>
  <si>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</si>
  <si>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</si>
  <si>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</si>
  <si>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</si>
  <si>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</si>
  <si>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</si>
  <si>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</si>
  <si>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</si>
  <si>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</si>
  <si>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</si>
  <si>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</si>
  <si>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</si>
  <si>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</si>
  <si>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</si>
  <si>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</si>
  <si>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</si>
  <si>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</si>
  <si>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</si>
  <si>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</si>
  <si>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</si>
  <si>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</si>
  <si>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</si>
  <si>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</si>
  <si>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</si>
  <si>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</si>
  <si>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</si>
  <si>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</si>
  <si>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</si>
  <si>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</si>
  <si>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</si>
  <si>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</si>
  <si>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</si>
  <si>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</si>
  <si>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</si>
  <si>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</si>
  <si>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</si>
  <si>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</si>
  <si>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</si>
  <si>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</si>
  <si>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</si>
  <si>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</si>
  <si>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</si>
  <si>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</si>
  <si>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</si>
  <si>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</si>
  <si>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</si>
  <si>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</si>
  <si>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</si>
  <si>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</si>
  <si>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</si>
  <si>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</si>
  <si>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</si>
  <si>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</si>
  <si>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</si>
  <si>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</si>
  <si>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</si>
  <si>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</si>
  <si>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</si>
  <si>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</si>
  <si>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</si>
  <si>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</si>
  <si>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</si>
  <si>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</si>
  <si>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</si>
  <si>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</si>
  <si>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</si>
  <si>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</si>
  <si>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</si>
  <si>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</si>
  <si>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</si>
  <si>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</si>
  <si>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</si>
  <si>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</si>
  <si>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</si>
  <si>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</si>
  <si>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</si>
  <si>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</si>
  <si>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</si>
  <si>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</si>
  <si>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</si>
  <si>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</si>
  <si>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</si>
  <si>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</si>
  <si>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</si>
  <si>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</si>
  <si>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</si>
  <si>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</si>
  <si>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</si>
  <si>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</si>
  <si>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</si>
  <si>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</si>
  <si>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</si>
  <si>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</si>
  <si>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</si>
  <si>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</si>
  <si>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</si>
  <si>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</si>
  <si>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</si>
  <si>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</si>
  <si>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</si>
  <si>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</si>
  <si>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</si>
  <si>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</si>
  <si>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</si>
  <si>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</si>
  <si>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</si>
  <si>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</si>
  <si>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</si>
  <si>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</si>
  <si>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</si>
  <si>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</si>
  <si>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</si>
  <si>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</si>
  <si>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</si>
  <si>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</si>
  <si>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</si>
  <si>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</si>
  <si>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</si>
  <si>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</si>
  <si>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</si>
  <si>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</si>
  <si>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</si>
  <si>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</si>
  <si>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</si>
  <si>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</si>
  <si>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</si>
  <si>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</si>
  <si>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</si>
  <si>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</si>
  <si>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</si>
  <si>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</si>
  <si>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</si>
  <si>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</si>
  <si>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</si>
  <si>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</si>
  <si>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</si>
  <si>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</si>
  <si>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</si>
  <si>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</si>
  <si>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</si>
  <si>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</si>
  <si>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</si>
  <si>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</si>
  <si>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</si>
  <si>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</si>
  <si>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</si>
  <si>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</si>
  <si>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</si>
  <si>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</si>
  <si>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</si>
  <si>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</si>
  <si>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</si>
  <si>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</si>
  <si>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</si>
  <si>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</si>
  <si>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</si>
  <si>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</si>
  <si>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</si>
  <si>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</si>
  <si>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</si>
  <si>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</si>
  <si>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</si>
  <si>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</si>
  <si>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</si>
  <si>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</si>
  <si>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</si>
  <si>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</si>
  <si>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</si>
  <si>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</si>
  <si>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</si>
  <si>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</si>
  <si>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</si>
  <si>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</si>
  <si>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</si>
  <si>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</si>
  <si>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</si>
  <si>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</si>
  <si>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</si>
  <si>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</si>
  <si>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</si>
  <si>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</si>
  <si>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</si>
  <si>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</si>
  <si>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</si>
  <si>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</si>
  <si>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</si>
  <si>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</si>
  <si>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</si>
  <si>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</si>
  <si>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</si>
  <si>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</si>
  <si>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</si>
  <si>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</si>
  <si>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</si>
  <si>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</si>
  <si>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</si>
  <si>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</si>
  <si>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</si>
  <si>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</si>
  <si>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</si>
  <si>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</si>
  <si>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</si>
  <si>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</si>
  <si>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</si>
  <si>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</si>
  <si>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</si>
  <si>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</si>
  <si>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</si>
  <si>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</si>
  <si>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</si>
  <si>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</si>
  <si>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</si>
  <si>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</si>
  <si>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</si>
  <si>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</si>
  <si>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</si>
  <si>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</si>
  <si>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</si>
  <si>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</si>
  <si>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</si>
  <si>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</si>
  <si>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</si>
  <si>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</si>
  <si>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</si>
  <si>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</si>
  <si>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</si>
  <si>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</si>
  <si>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</si>
  <si>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</si>
  <si>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</si>
  <si>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</si>
  <si>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</si>
  <si>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</si>
  <si>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</si>
  <si>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</si>
  <si>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</si>
  <si>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</si>
  <si>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</si>
  <si>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</si>
  <si>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</si>
  <si>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</si>
  <si>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</si>
  <si>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</si>
  <si>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</si>
  <si>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</si>
  <si>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</si>
  <si>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</si>
  <si>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</si>
  <si>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</si>
  <si>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</si>
  <si>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</si>
  <si>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</si>
  <si>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</si>
  <si>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</si>
  <si>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</si>
  <si>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</si>
  <si>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</si>
  <si>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</si>
  <si>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</si>
  <si>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</si>
  <si>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</si>
  <si>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</si>
  <si>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</si>
  <si>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</si>
  <si>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</si>
  <si>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</si>
  <si>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</si>
  <si>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</si>
  <si>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</si>
  <si>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</si>
  <si>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</si>
  <si>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</si>
  <si>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</si>
  <si>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</si>
  <si>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</si>
  <si>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</si>
  <si>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</si>
  <si>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</si>
  <si>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</si>
  <si>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</si>
  <si>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</si>
  <si>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</si>
  <si>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</si>
  <si>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</si>
  <si>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</si>
  <si>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</si>
  <si>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</si>
  <si>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</si>
  <si>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</si>
  <si>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</si>
  <si>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</si>
  <si>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</si>
  <si>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</si>
  <si>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</si>
  <si>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</si>
  <si>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</si>
  <si>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</si>
  <si>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</si>
  <si>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</si>
  <si>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</si>
  <si>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</si>
  <si>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</si>
  <si>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</si>
  <si>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</si>
  <si>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</si>
  <si>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</si>
  <si>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</si>
  <si>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</si>
  <si>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</si>
  <si>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</si>
  <si>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</si>
  <si>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</si>
  <si>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</si>
  <si>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</si>
  <si>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</si>
  <si>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</si>
  <si>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</si>
  <si>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</si>
  <si>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</si>
  <si>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</si>
  <si>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</si>
  <si>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</si>
  <si>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</si>
  <si>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</si>
  <si>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</si>
  <si>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</si>
  <si>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</si>
  <si>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</si>
  <si>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</si>
  <si>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</si>
  <si>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</si>
  <si>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</si>
  <si>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</si>
  <si>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</si>
  <si>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</si>
  <si>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</si>
  <si>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</si>
  <si>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</si>
  <si>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</si>
  <si>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</si>
  <si>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</si>
  <si>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</si>
  <si>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</si>
  <si>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</si>
  <si>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</si>
  <si>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</si>
  <si>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</si>
  <si>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</si>
  <si>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</si>
  <si>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</si>
  <si>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</si>
  <si>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</si>
  <si>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</si>
  <si>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</si>
  <si>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</si>
  <si>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</si>
  <si>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</si>
  <si>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</si>
  <si>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</si>
  <si>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</si>
  <si>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</si>
  <si>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</si>
  <si>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</si>
  <si>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</si>
  <si>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</si>
  <si>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</si>
  <si>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</si>
  <si>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</si>
  <si>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</si>
  <si>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</si>
  <si>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</si>
  <si>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</si>
  <si>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</si>
  <si>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</si>
  <si>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</si>
  <si>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</si>
  <si>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</si>
  <si>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</si>
  <si>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</si>
  <si>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</si>
  <si>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</si>
  <si>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</si>
  <si>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</si>
  <si>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</si>
  <si>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</si>
  <si>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</si>
  <si>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</si>
  <si>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</si>
  <si>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</si>
  <si>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</si>
  <si>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</si>
  <si>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</si>
  <si>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</si>
  <si>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</si>
  <si>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</si>
  <si>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</si>
  <si>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</si>
  <si>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</si>
  <si>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</si>
  <si>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</si>
  <si>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</si>
  <si>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</si>
  <si>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</si>
  <si>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</si>
  <si>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</si>
  <si>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</si>
  <si>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</si>
  <si>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</si>
  <si>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</si>
  <si>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</si>
  <si>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</si>
  <si>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</si>
  <si>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</si>
  <si>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</si>
  <si>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</si>
  <si>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</si>
  <si>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</si>
  <si>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</si>
  <si>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</si>
  <si>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</si>
  <si>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</si>
  <si>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</si>
  <si>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</si>
  <si>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</si>
  <si>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</si>
  <si>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</si>
  <si>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</si>
  <si>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</si>
  <si>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</si>
  <si>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</si>
  <si>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</si>
  <si>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</si>
  <si>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</si>
  <si>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</si>
  <si>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</si>
  <si>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</si>
  <si>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</si>
  <si>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</si>
  <si>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</si>
  <si>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</si>
  <si>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</si>
  <si>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</si>
  <si>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</si>
  <si>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</si>
  <si>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</si>
  <si>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</si>
  <si>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</si>
  <si>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</si>
  <si>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</si>
  <si>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</si>
  <si>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</si>
  <si>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</si>
  <si>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</si>
  <si>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</si>
  <si>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</si>
  <si>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</si>
  <si>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</si>
  <si>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</si>
  <si>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</si>
  <si>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</si>
  <si>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</si>
  <si>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</si>
  <si>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</si>
  <si>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</si>
  <si>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</si>
  <si>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</si>
  <si>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</si>
  <si>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</si>
  <si>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</si>
  <si>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</si>
  <si>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</si>
  <si>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</si>
  <si>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</si>
  <si>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</si>
  <si>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</si>
  <si>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</si>
  <si>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</si>
  <si>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</si>
  <si>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</si>
  <si>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</si>
  <si>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</si>
  <si>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</si>
  <si>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</si>
  <si>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</si>
  <si>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</si>
  <si>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</si>
  <si>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</si>
  <si>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</si>
  <si>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</si>
  <si>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</si>
  <si>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</si>
  <si>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</si>
  <si>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</si>
  <si>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</si>
  <si>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</si>
  <si>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</si>
  <si>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</si>
  <si>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</si>
  <si>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</si>
  <si>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</si>
  <si>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</si>
  <si>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</si>
  <si>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</si>
  <si>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</si>
  <si>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</si>
  <si>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</si>
  <si>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</si>
  <si>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</si>
  <si>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</si>
  <si>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</si>
  <si>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</si>
  <si>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</si>
  <si>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</si>
  <si>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</si>
  <si>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</si>
  <si>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</si>
  <si>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</si>
  <si>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</si>
  <si>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</si>
  <si>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</si>
  <si>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</si>
  <si>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</si>
  <si>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</si>
  <si>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</si>
  <si>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</si>
  <si>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</si>
  <si>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</si>
  <si>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</si>
  <si>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</si>
  <si>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</si>
  <si>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</si>
  <si>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</si>
  <si>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</si>
  <si>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</si>
  <si>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</si>
  <si>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</si>
  <si>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</si>
  <si>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</si>
  <si>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</si>
  <si>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</si>
  <si>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</si>
  <si>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</si>
  <si>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</si>
  <si>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</si>
  <si>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</si>
  <si>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</si>
  <si>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</si>
  <si>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</si>
  <si>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</si>
  <si>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</si>
  <si>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</si>
  <si>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</si>
  <si>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</si>
  <si>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</si>
  <si>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</si>
  <si>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</si>
  <si>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</si>
  <si>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</si>
  <si>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</si>
  <si>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</si>
  <si>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</si>
  <si>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</si>
  <si>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</si>
  <si>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</si>
  <si>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</si>
  <si>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</si>
  <si>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</si>
  <si>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</si>
  <si>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</si>
  <si>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</si>
  <si>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</si>
  <si>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</si>
  <si>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</si>
  <si>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</si>
  <si>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</si>
  <si>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</si>
  <si>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</si>
  <si>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</si>
  <si>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</si>
  <si>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</si>
  <si>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</si>
  <si>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</si>
  <si>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</si>
  <si>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</si>
  <si>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</si>
  <si>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</si>
  <si>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</si>
  <si>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</si>
  <si>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</si>
  <si>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</si>
  <si>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</si>
  <si>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</si>
  <si>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</si>
  <si>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</si>
  <si>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</si>
  <si>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</si>
  <si>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</si>
  <si>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</si>
  <si>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</si>
  <si>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</si>
  <si>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</si>
  <si>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</si>
  <si>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</si>
  <si>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</si>
  <si>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</si>
  <si>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</si>
  <si>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</si>
  <si>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</si>
  <si>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</si>
  <si>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</si>
  <si>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</si>
  <si>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</si>
  <si>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</si>
  <si>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</si>
  <si>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</si>
  <si>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</si>
  <si>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</si>
  <si>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</si>
  <si>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</si>
  <si>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</si>
  <si>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</si>
  <si>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</si>
  <si>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</si>
  <si>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</si>
  <si>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</si>
  <si>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</si>
  <si>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</si>
  <si>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</si>
  <si>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</si>
  <si>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</si>
  <si>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</si>
  <si>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</si>
  <si>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</si>
  <si>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</si>
  <si>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</si>
  <si>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</si>
  <si>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</si>
  <si>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</si>
  <si>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</si>
  <si>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</si>
  <si>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</si>
  <si>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</si>
  <si>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</si>
  <si>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</si>
  <si>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</si>
  <si>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</si>
  <si>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</si>
  <si>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</si>
  <si>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</si>
  <si>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</si>
  <si>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</si>
  <si>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</si>
  <si>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</si>
  <si>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</si>
  <si>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</si>
  <si>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</si>
  <si>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</si>
  <si>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</si>
  <si>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</si>
  <si>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</si>
  <si>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</si>
  <si>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</si>
  <si>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</si>
  <si>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</si>
  <si>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</si>
  <si>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</si>
  <si>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</si>
  <si>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</si>
  <si>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</si>
  <si>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</si>
  <si>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</si>
  <si>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</si>
  <si>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</si>
  <si>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</si>
  <si>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</si>
  <si>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</si>
  <si>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</si>
  <si>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</si>
  <si>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</si>
  <si>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</si>
  <si>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</si>
  <si>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</si>
  <si>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</si>
  <si>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</si>
  <si>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</si>
  <si>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</si>
  <si>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</si>
  <si>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</si>
  <si>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</si>
  <si>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</si>
  <si>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</si>
  <si>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</si>
  <si>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</si>
  <si>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</si>
  <si>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</si>
  <si>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</si>
  <si>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</si>
  <si>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</si>
  <si>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</si>
  <si>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</si>
  <si>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</si>
  <si>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</si>
  <si>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</si>
  <si>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</si>
  <si>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</si>
  <si>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</si>
  <si>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</si>
  <si>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</si>
  <si>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</si>
  <si>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</si>
  <si>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</si>
  <si>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</si>
  <si>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</si>
  <si>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</si>
  <si>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</si>
  <si>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</si>
  <si>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</si>
  <si>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</si>
  <si>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</si>
  <si>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</si>
  <si>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</si>
  <si>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</si>
  <si>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</si>
  <si>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</si>
  <si>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</si>
  <si>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</si>
  <si>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</si>
  <si>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</si>
  <si>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</si>
  <si>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</si>
  <si>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</si>
  <si>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</si>
  <si>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</si>
  <si>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</si>
  <si>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</si>
  <si>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</si>
  <si>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</si>
  <si>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</si>
  <si>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</si>
  <si>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</si>
  <si>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</si>
  <si>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</si>
  <si>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</si>
  <si>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</si>
  <si>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</si>
  <si>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</si>
  <si>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</si>
  <si>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</si>
  <si>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</si>
  <si>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</si>
  <si>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</si>
  <si>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</si>
  <si>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</si>
  <si>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</si>
  <si>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</si>
  <si>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</si>
  <si>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</si>
  <si>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</si>
  <si>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</si>
  <si>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</si>
  <si>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</si>
  <si>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</si>
  <si>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</si>
  <si>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</si>
  <si>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</si>
  <si>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</si>
  <si>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</si>
  <si>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</si>
  <si>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</si>
  <si>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</si>
  <si>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</si>
  <si>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</si>
  <si>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</si>
  <si>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</si>
  <si>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</si>
  <si>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</si>
  <si>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</si>
  <si>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</si>
  <si>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</si>
  <si>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</si>
  <si>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</si>
  <si>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</si>
  <si>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</si>
  <si>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</si>
  <si>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</si>
  <si>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</si>
  <si>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</si>
  <si>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</si>
  <si>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</si>
  <si>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</si>
  <si>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</si>
  <si>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</si>
  <si>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</si>
  <si>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</si>
  <si>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</si>
  <si>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</si>
  <si>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</si>
  <si>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</si>
  <si>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</si>
  <si>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</si>
  <si>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</si>
  <si>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</si>
  <si>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</si>
  <si>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</si>
  <si>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</si>
  <si>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</si>
  <si>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</si>
  <si>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</si>
  <si>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</si>
  <si>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</si>
  <si>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</si>
  <si>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</si>
  <si>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</si>
  <si>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</si>
  <si>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</si>
  <si>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</si>
  <si>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</si>
  <si>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</si>
  <si>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</si>
  <si>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</si>
  <si>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</si>
  <si>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</si>
  <si>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</si>
  <si>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</si>
  <si>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</si>
  <si>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</si>
  <si>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</si>
  <si>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</si>
  <si>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</si>
  <si>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</si>
  <si>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</si>
  <si>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</si>
  <si>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</si>
  <si>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</si>
  <si>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</si>
  <si>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</si>
  <si>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</si>
  <si>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</si>
  <si>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</si>
  <si>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</si>
  <si>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</si>
  <si>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</si>
  <si>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</si>
  <si>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</si>
  <si>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</si>
  <si>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</si>
  <si>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</si>
  <si>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</si>
  <si>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</si>
  <si>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</si>
  <si>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</si>
  <si>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</si>
  <si>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</si>
  <si>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</si>
  <si>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</si>
  <si>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</si>
  <si>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</si>
  <si>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</si>
  <si>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</si>
  <si>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</si>
  <si>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</si>
  <si>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</si>
  <si>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</si>
  <si>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</si>
  <si>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</si>
  <si>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</si>
  <si>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</si>
  <si>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</si>
  <si>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</si>
  <si>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</si>
  <si>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</si>
  <si>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</si>
  <si>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</si>
  <si>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</si>
  <si>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</si>
  <si>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</si>
  <si>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</si>
  <si>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</si>
  <si>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</si>
  <si>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</si>
  <si>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</si>
  <si>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</si>
  <si>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</si>
  <si>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</si>
  <si>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</si>
  <si>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</si>
  <si>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</si>
  <si>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</si>
  <si>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</si>
  <si>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</si>
  <si>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</si>
  <si>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</si>
  <si>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</si>
  <si>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</si>
  <si>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</si>
  <si>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</si>
  <si>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</si>
  <si>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</si>
  <si>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</si>
  <si>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</si>
  <si>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</si>
  <si>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</si>
  <si>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</si>
  <si>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</si>
  <si>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</si>
  <si>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</si>
  <si>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</si>
  <si>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</si>
  <si>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</si>
  <si>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</si>
  <si>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</si>
  <si>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</si>
  <si>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</si>
  <si>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</si>
  <si>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</si>
  <si>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</si>
  <si>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</si>
  <si>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</si>
  <si>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</si>
  <si>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</si>
  <si>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</si>
  <si>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</si>
  <si>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</si>
  <si>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</si>
  <si>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</si>
  <si>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</si>
  <si>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</si>
  <si>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</si>
  <si>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</si>
  <si>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</si>
  <si>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</si>
  <si>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</si>
  <si>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</si>
  <si>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</si>
  <si>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</si>
  <si>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</si>
  <si>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</si>
  <si>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</si>
  <si>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</si>
  <si>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</si>
  <si>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</si>
  <si>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</si>
  <si>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</si>
  <si>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</si>
  <si>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</si>
  <si>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</si>
  <si>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</si>
  <si>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</si>
  <si>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</si>
  <si>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</si>
  <si>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</si>
  <si>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</si>
  <si>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</si>
  <si>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</si>
  <si>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</si>
  <si>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</si>
  <si>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</si>
  <si>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</si>
  <si>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</si>
  <si>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</si>
  <si>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</si>
  <si>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</si>
  <si>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</si>
  <si>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</si>
  <si>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</si>
  <si>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</si>
  <si>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</si>
  <si>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</si>
  <si>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</si>
  <si>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</si>
  <si>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</si>
  <si>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</si>
  <si>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</si>
  <si>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</si>
  <si>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</si>
  <si>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</si>
  <si>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</si>
  <si>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</si>
  <si>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</si>
  <si>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</si>
  <si>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</si>
  <si>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</si>
  <si>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</si>
  <si>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</si>
  <si>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</si>
  <si>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</si>
  <si>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</si>
  <si>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</si>
  <si>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</si>
  <si>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</si>
  <si>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</si>
  <si>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</si>
  <si>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</si>
  <si>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</si>
  <si>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</si>
  <si>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</si>
  <si>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</si>
  <si>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</si>
  <si>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</si>
  <si>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</si>
  <si>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</si>
  <si>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</si>
  <si>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</si>
  <si>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</si>
  <si>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</si>
  <si>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</si>
  <si>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</si>
  <si>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</si>
  <si>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</si>
  <si>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</si>
  <si>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</si>
  <si>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</si>
  <si>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</si>
  <si>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</si>
  <si>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</si>
  <si>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</si>
  <si>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</si>
  <si>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</si>
  <si>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</si>
  <si>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</si>
  <si>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</si>
  <si>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</si>
  <si>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</si>
  <si>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</si>
  <si>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</si>
  <si>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</si>
  <si>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</si>
  <si>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</si>
  <si>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</si>
  <si>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</si>
  <si>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</si>
  <si>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</si>
  <si>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</si>
  <si>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</si>
  <si>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</si>
  <si>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</si>
  <si>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</si>
  <si>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</si>
  <si>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</si>
  <si>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</si>
  <si>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</si>
  <si>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</si>
  <si>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</si>
  <si>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</si>
  <si>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</si>
  <si>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</si>
  <si>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</si>
  <si>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</si>
  <si>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</si>
  <si>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</si>
  <si>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</si>
  <si>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</si>
  <si>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</si>
  <si>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</si>
  <si>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</si>
  <si>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</si>
  <si>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</si>
  <si>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</si>
  <si>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</si>
  <si>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</si>
  <si>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</si>
  <si>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</si>
  <si>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</si>
  <si>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</si>
  <si>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</si>
  <si>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</si>
  <si>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</si>
  <si>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</si>
  <si>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</si>
  <si>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</si>
  <si>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</si>
  <si>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</si>
  <si>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</si>
  <si>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</si>
  <si>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</si>
  <si>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</si>
  <si>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</si>
  <si>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</si>
  <si>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</si>
  <si>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</si>
  <si>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</si>
  <si>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</si>
  <si>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</si>
  <si>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</si>
  <si>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</si>
  <si>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</si>
  <si>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</si>
  <si>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</si>
  <si>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</si>
  <si>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</si>
  <si>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</si>
  <si>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</si>
  <si>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</si>
  <si>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</si>
  <si>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</si>
  <si>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</si>
  <si>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</si>
  <si>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</si>
  <si>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</si>
  <si>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</si>
  <si>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</si>
  <si>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</si>
  <si>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</si>
  <si>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</si>
  <si>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</si>
  <si>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</si>
  <si>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</si>
  <si>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</si>
  <si>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</si>
  <si>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</si>
  <si>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</si>
  <si>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</si>
  <si>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</si>
  <si>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</si>
  <si>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</si>
  <si>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</si>
  <si>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</si>
  <si>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</si>
  <si>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</si>
  <si>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</si>
  <si>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</si>
  <si>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</si>
  <si>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</si>
  <si>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</si>
  <si>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</si>
  <si>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</si>
  <si>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</si>
  <si>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</si>
  <si>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</si>
  <si>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</si>
  <si>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</si>
  <si>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</si>
  <si>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</si>
  <si>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</si>
  <si>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</si>
  <si>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</si>
  <si>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</si>
  <si>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</si>
  <si>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</si>
  <si>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</si>
  <si>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</si>
  <si>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</si>
  <si>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</si>
  <si>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</si>
  <si>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</si>
  <si>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</si>
  <si>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</si>
  <si>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</si>
  <si>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</si>
  <si>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</si>
  <si>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</si>
  <si>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</si>
  <si>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</si>
  <si>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</si>
  <si>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</si>
  <si>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</si>
  <si>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</si>
  <si>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</si>
  <si>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</si>
  <si>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</si>
  <si>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</si>
  <si>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</si>
  <si>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</si>
  <si>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</si>
  <si>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</si>
  <si>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</si>
  <si>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</si>
  <si>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</si>
  <si>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</si>
  <si>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</si>
  <si>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</si>
  <si>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</si>
  <si>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</si>
  <si>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</si>
  <si>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</si>
  <si>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</si>
  <si>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</si>
  <si>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</si>
  <si>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</si>
  <si>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</si>
  <si>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</si>
  <si>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</si>
  <si>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</si>
  <si>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</si>
  <si>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</si>
  <si>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</si>
  <si>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</si>
  <si>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</si>
  <si>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</si>
  <si>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</si>
  <si>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</si>
  <si>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</si>
  <si>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</si>
  <si>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</si>
  <si>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</si>
  <si>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</si>
  <si>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</si>
  <si>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</si>
  <si>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</si>
  <si>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</si>
  <si>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</si>
  <si>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</si>
  <si>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</si>
  <si>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</si>
  <si>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</si>
  <si>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</si>
  <si>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</si>
  <si>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</si>
  <si>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</si>
  <si>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</si>
  <si>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</si>
  <si>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</si>
  <si>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</si>
  <si>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</si>
  <si>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</si>
  <si>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</si>
  <si>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</si>
  <si>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</si>
  <si>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</si>
  <si>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</si>
  <si>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</si>
  <si>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</si>
  <si>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</si>
  <si>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</si>
  <si>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</si>
  <si>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</si>
  <si>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</si>
  <si>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</si>
  <si>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</si>
  <si>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</si>
  <si>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</si>
  <si>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</si>
  <si>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</si>
  <si>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</si>
  <si>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</si>
  <si>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</si>
  <si>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</si>
  <si>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</si>
  <si>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</si>
  <si>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</si>
  <si>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</si>
  <si>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</si>
  <si>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</si>
  <si>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</si>
  <si>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</si>
  <si>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</si>
  <si>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</si>
  <si>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</si>
  <si>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</si>
  <si>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</si>
  <si>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</si>
  <si>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</si>
  <si>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</si>
  <si>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</si>
  <si>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</si>
  <si>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</si>
  <si>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</si>
  <si>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</si>
  <si>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</si>
  <si>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</si>
  <si>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</si>
  <si>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</si>
  <si>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</si>
  <si>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</si>
  <si>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</si>
  <si>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</si>
  <si>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</si>
  <si>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</si>
  <si>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</si>
  <si>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</si>
  <si>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</si>
  <si>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</si>
  <si>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</si>
  <si>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</si>
  <si>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</si>
  <si>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</si>
  <si>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</si>
  <si>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</si>
  <si>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</si>
  <si>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</si>
  <si>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</si>
  <si>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</si>
  <si>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</si>
  <si>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</si>
  <si>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</si>
  <si>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</si>
  <si>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</si>
  <si>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</si>
  <si>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</si>
  <si>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</si>
  <si>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</si>
  <si>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</si>
  <si>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</si>
  <si>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</si>
  <si>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</si>
  <si>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</si>
  <si>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</si>
  <si>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</si>
  <si>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</si>
  <si>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</si>
  <si>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</si>
  <si>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</si>
  <si>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</si>
  <si>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</si>
  <si>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</si>
  <si>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</si>
  <si>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</si>
  <si>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</si>
  <si>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</si>
  <si>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</si>
  <si>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</si>
  <si>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</si>
  <si>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</si>
  <si>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</si>
  <si>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</si>
  <si>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</si>
  <si>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</si>
  <si>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</si>
  <si>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</si>
  <si>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</si>
  <si>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</si>
  <si>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</si>
  <si>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</si>
  <si>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</si>
  <si>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</si>
  <si>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</si>
  <si>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</si>
  <si>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</si>
  <si>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</si>
  <si>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</si>
  <si>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</si>
  <si>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</si>
  <si>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</si>
  <si>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</si>
  <si>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</si>
  <si>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</si>
  <si>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</si>
  <si>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</si>
  <si>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</si>
  <si>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</si>
  <si>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</si>
  <si>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</si>
  <si>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</si>
  <si>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</si>
  <si>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</si>
  <si>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</si>
  <si>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</si>
  <si>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</si>
  <si>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</si>
  <si>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</si>
  <si>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</si>
  <si>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</si>
  <si>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</si>
  <si>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</si>
  <si>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</si>
  <si>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</si>
  <si>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</si>
  <si>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</si>
  <si>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</si>
  <si>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</si>
  <si>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</si>
  <si>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</si>
  <si>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</si>
  <si>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</si>
  <si>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</si>
  <si>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</si>
  <si>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</si>
  <si>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</si>
  <si>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</si>
  <si>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</si>
  <si>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</si>
  <si>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</si>
  <si>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</si>
  <si>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</si>
  <si>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</si>
  <si>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</si>
  <si>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</si>
  <si>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</si>
  <si>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</si>
  <si>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</si>
  <si>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</si>
  <si>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</si>
  <si>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</si>
  <si>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</si>
  <si>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</si>
  <si>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</si>
  <si>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</si>
  <si>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</si>
  <si>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</si>
  <si>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</si>
  <si>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</si>
  <si>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</si>
  <si>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</si>
  <si>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</si>
  <si>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</si>
  <si>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</si>
  <si>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</si>
  <si>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</si>
  <si>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</si>
  <si>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</si>
  <si>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</si>
  <si>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</si>
  <si>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</si>
  <si>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</si>
  <si>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</si>
  <si>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</si>
  <si>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</si>
  <si>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</si>
  <si>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</si>
  <si>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</si>
  <si>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</si>
  <si>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</si>
  <si>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</si>
  <si>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</si>
  <si>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</si>
  <si>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</si>
  <si>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</si>
  <si>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</si>
  <si>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</si>
  <si>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</si>
  <si>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</si>
  <si>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</si>
  <si>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</si>
  <si>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</si>
  <si>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</si>
  <si>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</si>
  <si>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</si>
  <si>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</si>
  <si>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</si>
  <si>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</si>
  <si>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</si>
  <si>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</si>
  <si>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</si>
  <si>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</si>
  <si>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</si>
  <si>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</si>
  <si>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</si>
  <si>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</si>
  <si>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</si>
  <si>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</si>
  <si>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</si>
  <si>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</si>
  <si>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</si>
  <si>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</si>
  <si>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</si>
  <si>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</si>
  <si>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</si>
  <si>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</si>
  <si>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</si>
  <si>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</si>
  <si>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</si>
  <si>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</si>
  <si>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</si>
  <si>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</si>
  <si>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</si>
  <si>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</si>
  <si>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</si>
  <si>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</si>
  <si>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</si>
  <si>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</si>
  <si>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</si>
  <si>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</si>
  <si>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</si>
  <si>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</si>
  <si>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</si>
  <si>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</si>
  <si>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</si>
  <si>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</si>
  <si>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</si>
  <si>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</si>
  <si>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</si>
  <si>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</si>
  <si>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</si>
  <si>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</si>
  <si>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</si>
  <si>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</si>
  <si>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</si>
  <si>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</si>
  <si>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</si>
  <si>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</si>
  <si>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</si>
  <si>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</si>
  <si>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</si>
  <si>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</si>
  <si>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</si>
  <si>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</si>
  <si>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</si>
  <si>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</si>
  <si>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</si>
  <si>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</si>
  <si>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</si>
  <si>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</si>
  <si>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</si>
  <si>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</si>
  <si>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</si>
  <si>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</si>
  <si>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</si>
  <si>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</si>
  <si>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</si>
  <si>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</si>
  <si>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</si>
  <si>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</si>
  <si>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</si>
  <si>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</si>
  <si>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</si>
  <si>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</si>
  <si>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</si>
  <si>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</si>
  <si>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</si>
  <si>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</si>
  <si>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</si>
  <si>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</si>
  <si>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</si>
  <si>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</si>
  <si>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</si>
  <si>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</si>
  <si>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</si>
  <si>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</si>
  <si>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</si>
  <si>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</si>
  <si>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</si>
  <si>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</si>
  <si>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</si>
  <si>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</si>
  <si>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</si>
  <si>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</si>
  <si>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</si>
  <si>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</si>
  <si>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</si>
  <si>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</si>
  <si>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</si>
  <si>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</si>
  <si>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</si>
  <si>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</si>
  <si>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</si>
  <si>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</si>
  <si>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</si>
  <si>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</si>
  <si>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</si>
  <si>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</si>
  <si>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</si>
  <si>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</si>
  <si>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</si>
  <si>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</si>
  <si>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</si>
  <si>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</si>
  <si>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</si>
  <si>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</si>
  <si>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</si>
  <si>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</si>
  <si>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</si>
  <si>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</si>
  <si>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</si>
  <si>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</si>
  <si>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</si>
  <si>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</si>
  <si>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</si>
  <si>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</si>
  <si>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</si>
  <si>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</si>
  <si>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</si>
  <si>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</si>
  <si>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</si>
  <si>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</si>
  <si>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</si>
  <si>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</si>
  <si>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</si>
  <si>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</si>
  <si>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</si>
  <si>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</si>
  <si>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</si>
  <si>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</si>
  <si>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</si>
  <si>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</si>
  <si>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</si>
  <si>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</si>
  <si>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</si>
  <si>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</si>
  <si>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</si>
  <si>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</si>
  <si>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</si>
  <si>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</si>
  <si>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</si>
  <si>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</si>
  <si>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</si>
  <si>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</si>
  <si>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</si>
  <si>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</si>
  <si>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</si>
  <si>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</si>
  <si>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</si>
  <si>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</si>
  <si>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</si>
  <si>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</si>
  <si>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</si>
  <si>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</si>
  <si>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</si>
  <si>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</si>
  <si>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</si>
  <si>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</si>
  <si>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</si>
  <si>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</si>
  <si>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</si>
  <si>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</si>
  <si>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</si>
  <si>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</si>
  <si>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</si>
  <si>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</si>
  <si>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</si>
  <si>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</si>
  <si>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</si>
  <si>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</si>
  <si>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</si>
  <si>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</si>
  <si>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</si>
  <si>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</si>
  <si>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</si>
  <si>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</si>
  <si>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</si>
  <si>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</si>
  <si>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</si>
  <si>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</si>
  <si>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</si>
  <si>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</si>
  <si>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</si>
  <si>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</si>
  <si>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</si>
  <si>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</si>
  <si>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</si>
  <si>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</si>
  <si>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</si>
  <si>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</si>
  <si>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</si>
  <si>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</si>
  <si>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</si>
  <si>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</si>
  <si>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</si>
  <si>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</si>
  <si>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</si>
  <si>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</si>
  <si>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</si>
  <si>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</si>
  <si>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</si>
  <si>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</si>
  <si>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</si>
  <si>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</si>
  <si>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</si>
  <si>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</si>
  <si>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</si>
  <si>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</si>
  <si>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</si>
  <si>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</si>
  <si>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</si>
  <si>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</si>
  <si>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</si>
  <si>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</si>
  <si>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</si>
  <si>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</si>
  <si>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</si>
  <si>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</si>
  <si>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</si>
  <si>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</si>
  <si>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</si>
  <si>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</si>
  <si>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</si>
  <si>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</si>
  <si>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</si>
  <si>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</si>
  <si>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</si>
  <si>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</si>
  <si>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</si>
  <si>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</si>
  <si>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</si>
  <si>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</si>
  <si>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</si>
  <si>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</si>
  <si>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</si>
  <si>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</si>
  <si>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</si>
  <si>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</si>
  <si>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</si>
  <si>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</si>
  <si>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</si>
  <si>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</si>
  <si>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</si>
  <si>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</si>
  <si>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</si>
  <si>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</si>
  <si>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</si>
  <si>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</si>
  <si>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</si>
  <si>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</si>
  <si>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</si>
  <si>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</si>
  <si>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</si>
  <si>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</si>
  <si>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</si>
  <si>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</si>
  <si>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</si>
  <si>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</si>
  <si>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</si>
  <si>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</si>
  <si>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</si>
  <si>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</si>
  <si>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</si>
  <si>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</si>
  <si>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</si>
  <si>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</si>
  <si>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</si>
  <si>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</si>
  <si>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</si>
  <si>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</si>
  <si>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</si>
  <si>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</si>
  <si>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</si>
  <si>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</si>
  <si>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</si>
  <si>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</si>
  <si>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</si>
  <si>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</si>
  <si>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</si>
  <si>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</si>
  <si>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</si>
  <si>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</si>
  <si>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</si>
  <si>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</si>
  <si>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</si>
  <si>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</si>
  <si>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</si>
  <si>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</si>
  <si>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</si>
  <si>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</si>
  <si>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</si>
  <si>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</si>
  <si>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</si>
  <si>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</si>
  <si>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</si>
  <si>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</si>
  <si>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</si>
  <si>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</si>
  <si>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</si>
  <si>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</si>
  <si>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</si>
  <si>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</si>
  <si>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</si>
  <si>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</si>
  <si>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</si>
  <si>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</si>
  <si>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</si>
  <si>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</si>
  <si>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</si>
  <si>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</si>
  <si>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</si>
  <si>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</si>
  <si>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</si>
  <si>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</si>
  <si>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</si>
  <si>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</si>
  <si>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</si>
  <si>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</si>
  <si>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</si>
  <si>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</si>
  <si>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</si>
  <si>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</si>
  <si>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</si>
  <si>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</si>
  <si>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</si>
  <si>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</si>
  <si>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</si>
  <si>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</si>
  <si>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</si>
  <si>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</si>
  <si>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</si>
  <si>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</si>
  <si>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</si>
  <si>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</si>
  <si>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</si>
  <si>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</si>
  <si>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</si>
  <si>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</si>
  <si>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</si>
  <si>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</si>
  <si>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</si>
  <si>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</si>
  <si>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</si>
  <si>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</si>
  <si>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</si>
  <si>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</si>
  <si>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</si>
  <si>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</si>
  <si>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</si>
  <si>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</si>
  <si>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</si>
  <si>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</si>
  <si>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</si>
  <si>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</si>
  <si>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</si>
  <si>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</si>
  <si>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</si>
  <si>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</si>
  <si>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</si>
  <si>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</si>
  <si>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</si>
  <si>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</si>
  <si>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</si>
  <si>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</si>
  <si>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</si>
  <si>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</si>
  <si>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</si>
  <si>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</si>
  <si>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</si>
  <si>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</si>
  <si>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</si>
  <si>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</si>
  <si>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</si>
  <si>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</si>
  <si>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</si>
  <si>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</si>
  <si>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</si>
  <si>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</si>
  <si>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</si>
  <si>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</si>
  <si>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</si>
  <si>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</si>
  <si>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</si>
  <si>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</si>
  <si>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</si>
  <si>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</si>
  <si>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</si>
  <si>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</si>
  <si>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</si>
  <si>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</si>
  <si>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</si>
  <si>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</si>
  <si>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</si>
  <si>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</si>
  <si>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</si>
  <si>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</si>
  <si>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</si>
  <si>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</si>
  <si>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</si>
  <si>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</si>
  <si>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</si>
  <si>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</si>
  <si>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</si>
  <si>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</si>
  <si>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</si>
  <si>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</si>
  <si>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</si>
  <si>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</si>
  <si>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</si>
  <si>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</si>
  <si>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</si>
  <si>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</si>
  <si>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</si>
  <si>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</si>
  <si>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</si>
  <si>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</si>
  <si>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</si>
  <si>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</si>
  <si>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</si>
  <si>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</si>
  <si>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</si>
  <si>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</si>
  <si>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</si>
  <si>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</si>
  <si>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</si>
  <si>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</si>
  <si>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</si>
  <si>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</si>
  <si>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</si>
  <si>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</si>
  <si>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</si>
  <si>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</si>
  <si>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</si>
  <si>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</si>
  <si>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</si>
  <si>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</si>
  <si>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</si>
  <si>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</si>
  <si>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</si>
  <si>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</si>
  <si>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</si>
  <si>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</si>
  <si>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</si>
  <si>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</si>
  <si>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</si>
  <si>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</si>
  <si>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</si>
  <si>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</si>
  <si>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</si>
  <si>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</si>
  <si>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</si>
  <si>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</si>
  <si>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</si>
  <si>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</si>
  <si>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</si>
  <si>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</si>
  <si>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</si>
  <si>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</si>
  <si>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</si>
  <si>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</si>
  <si>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</si>
  <si>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</si>
  <si>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</si>
  <si>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</si>
  <si>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</si>
  <si>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</si>
  <si>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</si>
  <si>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</si>
  <si>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</si>
  <si>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</si>
  <si>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</si>
  <si>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</si>
  <si>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</si>
  <si>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</si>
  <si>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</si>
  <si>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</si>
  <si>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</si>
  <si>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</si>
  <si>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</si>
  <si>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</si>
  <si>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</si>
  <si>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</si>
  <si>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</si>
  <si>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</si>
  <si>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</si>
  <si>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</si>
  <si>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</si>
  <si>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</si>
  <si>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</si>
  <si>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</si>
  <si>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</si>
  <si>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</si>
  <si>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</si>
  <si>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</si>
  <si>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</si>
  <si>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</si>
  <si>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</si>
  <si>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</si>
  <si>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</si>
  <si>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</si>
  <si>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</si>
  <si>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</si>
  <si>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</si>
  <si>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</si>
  <si>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</si>
  <si>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</si>
  <si>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</si>
  <si>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</si>
  <si>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</si>
  <si>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</si>
  <si>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</si>
  <si>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</si>
  <si>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</si>
  <si>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</si>
  <si>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</si>
  <si>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</si>
  <si>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</si>
  <si>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</si>
  <si>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</si>
  <si>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</si>
  <si>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</si>
  <si>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</si>
  <si>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</si>
  <si>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</si>
  <si>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</si>
  <si>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</si>
  <si>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</si>
  <si>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</si>
  <si>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</si>
  <si>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</si>
  <si>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</si>
  <si>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</si>
  <si>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</si>
  <si>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</si>
  <si>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</si>
  <si>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</si>
  <si>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</si>
  <si>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</si>
  <si>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</si>
  <si>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</si>
  <si>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</si>
  <si>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</si>
  <si>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</si>
  <si>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</si>
  <si>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</si>
  <si>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</si>
  <si>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</si>
  <si>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</si>
  <si>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</si>
  <si>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</si>
  <si>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</si>
  <si>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</si>
  <si>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</si>
  <si>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</si>
  <si>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</si>
  <si>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</si>
  <si>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</si>
  <si>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</si>
  <si>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</si>
  <si>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</si>
  <si>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</si>
  <si>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</si>
  <si>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</si>
  <si>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</si>
  <si>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</si>
  <si>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</si>
  <si>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</si>
  <si>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</si>
  <si>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</si>
  <si>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</si>
  <si>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</si>
  <si>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</si>
  <si>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</si>
  <si>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</si>
  <si>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</si>
  <si>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</si>
  <si>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</si>
  <si>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</si>
  <si>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</si>
  <si>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</si>
  <si>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</si>
  <si>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</si>
  <si>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</si>
  <si>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</si>
  <si>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</si>
  <si>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</si>
  <si>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</si>
  <si>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</si>
  <si>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</si>
  <si>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</si>
  <si>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</si>
  <si>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</si>
  <si>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</si>
  <si>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</si>
  <si>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</si>
  <si>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</si>
  <si>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</si>
  <si>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</si>
  <si>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</si>
  <si>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</si>
  <si>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</si>
  <si>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</si>
  <si>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</si>
  <si>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</si>
  <si>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</si>
  <si>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</si>
  <si>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</si>
  <si>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</si>
  <si>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</si>
  <si>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</si>
  <si>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</si>
  <si>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</si>
  <si>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</si>
  <si>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</si>
  <si>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</si>
  <si>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</si>
  <si>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</si>
  <si>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</si>
  <si>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</si>
  <si>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</si>
  <si>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</si>
  <si>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</si>
  <si>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</si>
  <si>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</si>
  <si>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</si>
  <si>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</si>
  <si>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</si>
  <si>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</si>
  <si>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</si>
  <si>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</si>
  <si>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</si>
  <si>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</si>
  <si>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</si>
  <si>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</si>
  <si>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</si>
  <si>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</si>
  <si>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</si>
  <si>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</si>
  <si>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</si>
  <si>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</si>
  <si>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</si>
  <si>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</si>
  <si>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</si>
  <si>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</si>
  <si>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</si>
  <si>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</si>
  <si>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</si>
  <si>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</si>
  <si>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</si>
  <si>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</si>
  <si>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</si>
  <si>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</si>
  <si>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</si>
  <si>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</si>
  <si>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</si>
  <si>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</si>
  <si>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</si>
  <si>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</si>
  <si>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</si>
  <si>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</si>
  <si>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</si>
  <si>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</si>
  <si>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</si>
  <si>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</si>
  <si>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</si>
  <si>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</si>
  <si>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</si>
  <si>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</si>
  <si>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</si>
  <si>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</si>
  <si>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</si>
  <si>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</si>
  <si>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</si>
  <si>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</si>
  <si>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</si>
  <si>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</si>
  <si>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</si>
  <si>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</si>
  <si>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</si>
  <si>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</si>
  <si>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</si>
  <si>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</si>
  <si>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</si>
  <si>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</si>
  <si>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</si>
  <si>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</si>
  <si>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</si>
  <si>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</si>
  <si>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</si>
  <si>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</si>
  <si>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</si>
  <si>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</si>
  <si>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</si>
  <si>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</si>
  <si>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</si>
  <si>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</si>
  <si>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</si>
  <si>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</si>
  <si>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</si>
  <si>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</si>
  <si>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</si>
  <si>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</si>
  <si>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</si>
  <si>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</si>
  <si>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</si>
  <si>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</si>
  <si>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</si>
  <si>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</si>
  <si>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</si>
  <si>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</si>
  <si>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</si>
  <si>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</si>
  <si>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</si>
  <si>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</si>
  <si>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</si>
  <si>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</si>
  <si>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</si>
  <si>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</si>
  <si>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</si>
  <si>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</si>
  <si>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</si>
  <si>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</si>
  <si>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</si>
  <si>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</si>
  <si>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</si>
  <si>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</si>
  <si>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</si>
  <si>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</si>
  <si>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</si>
  <si>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</si>
  <si>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</si>
  <si>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</si>
  <si>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</si>
  <si>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</si>
  <si>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</si>
  <si>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</si>
  <si>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</si>
  <si>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</si>
  <si>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</si>
  <si>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</si>
  <si>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</si>
  <si>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</si>
  <si>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</si>
  <si>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</si>
  <si>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</si>
  <si>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</si>
  <si>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</si>
  <si>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</si>
  <si>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</si>
  <si>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</si>
  <si>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</si>
  <si>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</si>
  <si>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</si>
  <si>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</si>
  <si>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</si>
  <si>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</si>
  <si>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</si>
  <si>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</si>
  <si>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</si>
  <si>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</si>
  <si>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</si>
  <si>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</si>
  <si>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</si>
  <si>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</si>
  <si>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</si>
  <si>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</si>
  <si>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</si>
  <si>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</si>
  <si>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</si>
  <si>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</si>
  <si>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</si>
  <si>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</si>
  <si>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</si>
  <si>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</si>
  <si>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</si>
  <si>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</si>
  <si>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</si>
  <si>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</si>
  <si>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</si>
  <si>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</si>
  <si>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</si>
  <si>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</si>
  <si>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</si>
  <si>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</si>
  <si>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</si>
  <si>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</si>
  <si>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</si>
  <si>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</si>
  <si>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</si>
  <si>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</si>
  <si>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</si>
  <si>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</si>
  <si>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</si>
  <si>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</si>
  <si>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</si>
  <si>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</si>
  <si>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</si>
  <si>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</si>
  <si>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</si>
  <si>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</si>
  <si>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</si>
  <si>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</si>
  <si>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</si>
  <si>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</si>
  <si>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</si>
  <si>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</si>
  <si>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</si>
  <si>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</si>
  <si>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</si>
  <si>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</si>
  <si>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</si>
  <si>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</si>
  <si>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</si>
  <si>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</si>
  <si>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</si>
  <si>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</si>
  <si>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</si>
  <si>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</si>
  <si>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</si>
  <si>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</si>
  <si>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</si>
  <si>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</si>
  <si>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</si>
  <si>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</si>
  <si>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</si>
  <si>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</si>
  <si>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</si>
  <si>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</si>
  <si>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</si>
  <si>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</si>
  <si>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</si>
  <si>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</si>
  <si>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</si>
  <si>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</si>
  <si>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</si>
  <si>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</si>
  <si>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</si>
  <si>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</si>
  <si>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</si>
  <si>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</si>
  <si>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</si>
  <si>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</si>
  <si>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</si>
  <si>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</si>
  <si>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</si>
  <si>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</si>
  <si>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</si>
  <si>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</si>
  <si>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</si>
  <si>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</si>
  <si>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</si>
  <si>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</si>
  <si>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</si>
  <si>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</si>
  <si>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</si>
  <si>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</si>
  <si>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</si>
  <si>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</si>
  <si>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</si>
  <si>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</si>
  <si>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</si>
  <si>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</si>
  <si>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</si>
  <si>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</si>
  <si>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</si>
  <si>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</si>
  <si>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</si>
  <si>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</si>
  <si>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</si>
  <si>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</si>
  <si>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</si>
  <si>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</si>
  <si>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</si>
  <si>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</si>
  <si>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</si>
  <si>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</si>
  <si>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</si>
  <si>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</si>
  <si>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</si>
  <si>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</si>
  <si>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</si>
  <si>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</si>
  <si>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</si>
  <si>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</si>
  <si>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</si>
  <si>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</si>
  <si>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</si>
  <si>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</si>
  <si>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</si>
  <si>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</si>
  <si>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</si>
  <si>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</si>
  <si>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</si>
  <si>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</si>
  <si>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</si>
  <si>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</si>
  <si>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</si>
  <si>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</si>
  <si>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</si>
  <si>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</si>
  <si>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</si>
  <si>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</si>
  <si>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</si>
  <si>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</si>
  <si>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</si>
  <si>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</si>
  <si>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</si>
  <si>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</si>
  <si>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</si>
  <si>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</si>
  <si>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</si>
  <si>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</si>
  <si>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</si>
  <si>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</si>
  <si>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</si>
  <si>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</si>
  <si>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</si>
  <si>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</si>
  <si>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</si>
  <si>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</si>
  <si>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</si>
  <si>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</si>
  <si>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</si>
  <si>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</si>
  <si>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</si>
  <si>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</si>
  <si>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</si>
  <si>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</si>
  <si>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</si>
  <si>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</si>
  <si>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</si>
  <si>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</si>
  <si>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</si>
  <si>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</si>
  <si>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</si>
  <si>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</si>
  <si>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</si>
  <si>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</si>
  <si>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</si>
  <si>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</si>
  <si>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</si>
  <si>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</si>
  <si>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</si>
  <si>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</si>
  <si>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</si>
  <si>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</si>
  <si>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</si>
  <si>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</si>
  <si>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</si>
  <si>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</si>
  <si>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</si>
  <si>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</si>
  <si>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</si>
  <si>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</si>
  <si>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</si>
  <si>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</si>
  <si>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</si>
  <si>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</si>
  <si>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</si>
  <si>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</si>
  <si>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</si>
  <si>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</si>
  <si>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</si>
  <si>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</si>
  <si>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</si>
  <si>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</si>
  <si>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</si>
  <si>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</si>
  <si>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</si>
  <si>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</si>
  <si>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</si>
  <si>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</si>
  <si>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</si>
  <si>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</si>
  <si>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</si>
  <si>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</si>
  <si>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</si>
  <si>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</si>
  <si>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</si>
  <si>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</si>
  <si>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</si>
  <si>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</si>
  <si>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</si>
  <si>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</si>
  <si>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</si>
  <si>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</si>
  <si>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</si>
  <si>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</si>
  <si>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</si>
  <si>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</si>
  <si>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</si>
  <si>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</si>
  <si>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</si>
  <si>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</si>
  <si>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</si>
  <si>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</si>
  <si>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</si>
  <si>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</si>
  <si>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</si>
  <si>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</si>
  <si>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</si>
  <si>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</si>
  <si>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</si>
  <si>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</si>
  <si>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</si>
  <si>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</si>
  <si>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</si>
  <si>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</si>
  <si>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</si>
  <si>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</si>
  <si>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</si>
  <si>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</si>
  <si>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</si>
  <si>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</si>
  <si>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</si>
  <si>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</si>
  <si>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</si>
  <si>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</si>
  <si>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</si>
  <si>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</si>
  <si>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</si>
  <si>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</si>
  <si>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</si>
  <si>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</si>
  <si>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</si>
  <si>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</si>
  <si>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</si>
  <si>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</si>
  <si>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</si>
  <si>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</si>
  <si>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</si>
  <si>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</si>
  <si>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</si>
  <si>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</si>
  <si>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</si>
  <si>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</si>
  <si>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</si>
  <si>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</si>
  <si>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</si>
  <si>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</si>
  <si>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</si>
  <si>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</si>
  <si>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</si>
  <si>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</si>
  <si>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</si>
  <si>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</si>
  <si>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</si>
  <si>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</si>
  <si>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</si>
  <si>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</si>
  <si>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</si>
  <si>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</si>
  <si>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</si>
  <si>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</si>
  <si>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</si>
  <si>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</si>
  <si>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</si>
  <si>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</si>
  <si>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</si>
  <si>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</si>
  <si>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</si>
  <si>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</si>
  <si>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</si>
  <si>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</si>
  <si>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</si>
  <si>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</si>
  <si>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</si>
  <si>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</si>
  <si>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</si>
  <si>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</si>
  <si>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</si>
  <si>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</si>
  <si>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</si>
  <si>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</si>
  <si>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</si>
  <si>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</si>
  <si>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</si>
  <si>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</si>
  <si>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</si>
  <si>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</si>
  <si>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</si>
  <si>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</si>
  <si>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</si>
  <si>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</si>
  <si>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</si>
  <si>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</si>
  <si>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</si>
  <si>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</si>
  <si>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</si>
  <si>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</si>
  <si>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</si>
  <si>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</si>
  <si>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</si>
  <si>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</si>
  <si>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</si>
  <si>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</si>
  <si>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</si>
  <si>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</si>
  <si>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</si>
  <si>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</si>
  <si>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</si>
  <si>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</si>
  <si>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</si>
  <si>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</si>
  <si>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</si>
  <si>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</si>
  <si>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</si>
  <si>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</si>
  <si>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</si>
  <si>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</si>
  <si>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</si>
  <si>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</si>
  <si>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</si>
  <si>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</si>
  <si>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</si>
  <si>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</si>
  <si>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</si>
  <si>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</si>
  <si>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</si>
  <si>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</si>
  <si>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</si>
  <si>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</si>
  <si>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</si>
  <si>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</si>
  <si>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</si>
  <si>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</si>
  <si>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</si>
  <si>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</si>
  <si>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</si>
  <si>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</si>
  <si>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</si>
  <si>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</si>
  <si>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</si>
  <si>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</si>
  <si>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</si>
  <si>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</si>
  <si>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</si>
  <si>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</si>
  <si>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</si>
  <si>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</si>
  <si>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</si>
  <si>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</si>
  <si>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</si>
  <si>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</si>
  <si>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</si>
  <si>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</si>
  <si>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</si>
  <si>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</si>
  <si>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</si>
  <si>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</si>
  <si>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</si>
  <si>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</si>
  <si>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</si>
  <si>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</si>
  <si>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</si>
  <si>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</si>
  <si>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</si>
  <si>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</si>
  <si>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</si>
  <si>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</si>
  <si>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</si>
  <si>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</si>
  <si>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</si>
  <si>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</si>
  <si>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</si>
  <si>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</si>
  <si>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</si>
  <si>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</si>
  <si>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</si>
  <si>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</si>
  <si>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</si>
  <si>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</si>
  <si>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</si>
  <si>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</si>
  <si>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</si>
  <si>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</si>
  <si>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</si>
  <si>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</si>
  <si>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</si>
  <si>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</si>
  <si>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</si>
  <si>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</si>
  <si>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</si>
  <si>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</si>
  <si>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</si>
  <si>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</si>
  <si>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</si>
  <si>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</si>
  <si>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</si>
  <si>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</si>
  <si>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</si>
  <si>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</si>
  <si>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</si>
  <si>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</si>
  <si>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</si>
  <si>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</si>
  <si>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</si>
  <si>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</si>
  <si>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</si>
  <si>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</si>
  <si>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</si>
  <si>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</si>
  <si>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</si>
  <si>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</si>
  <si>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</si>
  <si>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</si>
  <si>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</si>
  <si>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</si>
  <si>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</si>
  <si>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</si>
  <si>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</si>
  <si>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</si>
  <si>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</si>
  <si>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</si>
  <si>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</si>
  <si>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</si>
  <si>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</si>
  <si>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</si>
  <si>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</si>
  <si>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</si>
  <si>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</si>
  <si>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</si>
  <si>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</si>
  <si>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</si>
  <si>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</si>
  <si>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</si>
  <si>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</si>
  <si>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</si>
  <si>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</si>
  <si>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</si>
  <si>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</si>
  <si>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</si>
  <si>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</si>
  <si>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</si>
  <si>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</si>
  <si>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</si>
  <si>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</si>
  <si>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</si>
  <si>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</si>
  <si>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</si>
  <si>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</si>
  <si>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</si>
  <si>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</si>
  <si>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</si>
  <si>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</si>
  <si>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</si>
  <si>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</si>
  <si>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</si>
  <si>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</si>
  <si>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</si>
  <si>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</si>
  <si>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</si>
  <si>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</si>
  <si>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</si>
  <si>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</si>
  <si>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</si>
  <si>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</si>
  <si>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</si>
  <si>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</si>
  <si>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</si>
  <si>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</si>
  <si>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</si>
  <si>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</si>
  <si>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</si>
  <si>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</si>
  <si>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</si>
  <si>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</si>
  <si>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</si>
  <si>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</si>
  <si>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</si>
  <si>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</si>
  <si>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</si>
  <si>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</si>
  <si>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</si>
  <si>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</si>
  <si>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</si>
  <si>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</si>
  <si>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</si>
  <si>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</si>
  <si>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</si>
  <si>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</si>
  <si>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</si>
  <si>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</si>
  <si>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</si>
  <si>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</si>
  <si>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</si>
  <si>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</si>
  <si>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</si>
  <si>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</si>
  <si>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</si>
  <si>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</si>
  <si>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</si>
  <si>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</si>
  <si>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</si>
  <si>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</si>
  <si>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</si>
  <si>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</si>
  <si>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</si>
  <si>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</si>
  <si>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</si>
  <si>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</si>
  <si>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</si>
  <si>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</si>
  <si>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</si>
  <si>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</si>
  <si>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</si>
  <si>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</si>
  <si>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</si>
  <si>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</si>
  <si>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</si>
  <si>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</si>
  <si>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</si>
  <si>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</si>
  <si>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</si>
  <si>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</si>
  <si>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</si>
  <si>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</si>
  <si>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</si>
  <si>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</si>
  <si>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</si>
  <si>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</si>
  <si>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</si>
  <si>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</si>
  <si>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</si>
  <si>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</si>
  <si>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</si>
  <si>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</si>
  <si>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</si>
  <si>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</si>
  <si>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</si>
  <si>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</si>
  <si>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</si>
  <si>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</si>
  <si>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</si>
  <si>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</si>
  <si>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</si>
  <si>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</si>
  <si>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</si>
  <si>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</si>
  <si>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</si>
  <si>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</si>
  <si>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</si>
  <si>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</si>
  <si>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</si>
  <si>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</si>
  <si>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</si>
  <si>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</si>
  <si>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</si>
  <si>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</si>
  <si>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</si>
  <si>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</si>
  <si>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</si>
  <si>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</si>
  <si>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</si>
  <si>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</si>
  <si>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</si>
  <si>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</si>
  <si>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</si>
  <si>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</si>
  <si>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</si>
  <si>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</si>
  <si>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</si>
  <si>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</si>
  <si>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</si>
  <si>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</si>
  <si>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</si>
  <si>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</si>
  <si>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</si>
  <si>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</si>
  <si>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</si>
  <si>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</si>
  <si>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</si>
  <si>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</si>
  <si>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</si>
  <si>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</si>
  <si>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</si>
  <si>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</si>
  <si>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</si>
  <si>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</si>
  <si>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</si>
  <si>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</si>
  <si>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</si>
  <si>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</si>
  <si>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</si>
  <si>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</si>
  <si>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</si>
  <si>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</si>
  <si>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</si>
  <si>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</si>
  <si>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</si>
  <si>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</si>
  <si>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</si>
  <si>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</si>
  <si>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</si>
  <si>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</si>
  <si>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</si>
  <si>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</si>
  <si>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</si>
  <si>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</si>
  <si>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</si>
  <si>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</si>
  <si>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</si>
  <si>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</si>
  <si>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</si>
  <si>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</si>
  <si>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</si>
  <si>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</si>
  <si>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</si>
  <si>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</si>
  <si>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</si>
  <si>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</si>
  <si>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</si>
  <si>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</si>
  <si>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</si>
  <si>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</si>
  <si>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</si>
  <si>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</si>
  <si>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</si>
  <si>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</si>
  <si>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</si>
  <si>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</si>
  <si>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</si>
  <si>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</si>
  <si>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</si>
  <si>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</si>
  <si>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</si>
  <si>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</si>
  <si>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</si>
  <si>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</si>
  <si>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</si>
  <si>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</si>
  <si>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</si>
  <si>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</si>
  <si>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</si>
  <si>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</si>
  <si>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</si>
  <si>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</si>
  <si>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</si>
  <si>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</si>
  <si>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</si>
  <si>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</si>
  <si>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</si>
  <si>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</si>
  <si>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</si>
  <si>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</si>
  <si>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</si>
  <si>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</si>
  <si>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</si>
  <si>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</si>
  <si>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</si>
  <si>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</si>
  <si>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</si>
  <si>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</si>
  <si>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</si>
  <si>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</si>
  <si>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</si>
  <si>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</si>
  <si>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</si>
  <si>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</si>
  <si>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</si>
  <si>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</si>
  <si>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</si>
  <si>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</si>
  <si>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</si>
  <si>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</si>
  <si>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</si>
  <si>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</si>
  <si>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</si>
  <si>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</si>
  <si>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</si>
  <si>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</si>
  <si>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</si>
  <si>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</si>
  <si>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</si>
  <si>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</si>
  <si>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</si>
  <si>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</si>
  <si>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</si>
  <si>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</si>
  <si>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</si>
  <si>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</si>
  <si>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</si>
  <si>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</si>
  <si>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</si>
  <si>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</si>
  <si>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</si>
  <si>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</si>
  <si>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</si>
  <si>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</si>
  <si>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</si>
  <si>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</si>
  <si>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</si>
  <si>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</si>
  <si>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</si>
  <si>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</si>
  <si>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</si>
  <si>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</si>
  <si>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</si>
  <si>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</si>
  <si>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</si>
  <si>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</si>
  <si>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</si>
  <si>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</si>
  <si>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</si>
  <si>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</si>
  <si>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</si>
  <si>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</si>
  <si>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</si>
  <si>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</si>
  <si>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</si>
  <si>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</si>
  <si>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</si>
  <si>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</si>
  <si>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</si>
  <si>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</si>
  <si>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</si>
  <si>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</si>
  <si>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</si>
  <si>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</si>
  <si>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</si>
  <si>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</si>
  <si>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</si>
  <si>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</si>
  <si>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</si>
  <si>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</si>
  <si>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</si>
  <si>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</si>
  <si>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</si>
  <si>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</si>
  <si>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</si>
  <si>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</si>
  <si>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</si>
  <si>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</si>
  <si>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</si>
  <si>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</si>
  <si>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</si>
  <si>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</si>
  <si>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</si>
  <si>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</si>
  <si>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</si>
  <si>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</si>
  <si>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</si>
  <si>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</si>
  <si>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</si>
  <si>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</si>
  <si>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</si>
  <si>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</si>
  <si>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</si>
  <si>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</si>
  <si>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</si>
  <si>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</si>
  <si>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</si>
  <si>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</si>
  <si>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</si>
  <si>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</si>
  <si>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</si>
  <si>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</si>
  <si>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</si>
  <si>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</si>
  <si>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</si>
  <si>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</si>
  <si>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</si>
  <si>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</si>
  <si>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</si>
  <si>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</si>
  <si>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</si>
  <si>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</si>
  <si>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</si>
  <si>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</si>
  <si>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</si>
  <si>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</si>
  <si>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</si>
  <si>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</si>
  <si>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</si>
  <si>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</si>
  <si>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</si>
  <si>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</si>
  <si>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</si>
  <si>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</si>
  <si>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</si>
  <si>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</si>
  <si>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</si>
  <si>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</si>
  <si>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</si>
  <si>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</si>
  <si>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</si>
  <si>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</si>
  <si>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</si>
  <si>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</si>
  <si>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</si>
  <si>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</si>
  <si>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</si>
  <si>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</si>
  <si>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</si>
  <si>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</si>
  <si>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</si>
  <si>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</si>
  <si>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</si>
  <si>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</si>
  <si>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</si>
  <si>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</si>
  <si>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</si>
  <si>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</si>
  <si>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</si>
  <si>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</si>
  <si>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</si>
  <si>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</si>
  <si>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</si>
  <si>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</si>
  <si>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</si>
  <si>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</si>
  <si>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</si>
  <si>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</si>
  <si>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</si>
  <si>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</si>
  <si>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</si>
  <si>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</si>
  <si>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</si>
  <si>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</si>
  <si>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</si>
  <si>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</si>
  <si>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</si>
  <si>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</si>
  <si>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</si>
  <si>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</si>
  <si>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</si>
  <si>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</si>
  <si>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</si>
  <si>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</si>
  <si>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</si>
  <si>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</si>
  <si>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</si>
  <si>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</si>
  <si>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</si>
  <si>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</si>
  <si>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</si>
  <si>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</si>
  <si>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</si>
  <si>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</si>
  <si>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</si>
  <si>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</si>
  <si>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</si>
  <si>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</si>
  <si>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</si>
  <si>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</si>
  <si>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</si>
  <si>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</si>
  <si>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</si>
  <si>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</si>
  <si>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</si>
  <si>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</si>
  <si>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</si>
  <si>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</si>
  <si>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</si>
  <si>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</si>
  <si>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</si>
  <si>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</si>
  <si>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</si>
  <si>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</si>
  <si>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</si>
  <si>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</si>
  <si>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</si>
  <si>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</si>
  <si>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</si>
  <si>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</si>
  <si>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</si>
  <si>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</si>
  <si>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</si>
  <si>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</si>
  <si>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</si>
  <si>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</si>
  <si>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</si>
  <si>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</si>
  <si>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</si>
  <si>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</si>
  <si>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</si>
  <si>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</si>
  <si>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</si>
  <si>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</si>
  <si>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</si>
  <si>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</si>
  <si>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</si>
  <si>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</si>
  <si>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</si>
  <si>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</si>
  <si>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</si>
  <si>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</si>
  <si>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</si>
  <si>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</si>
  <si>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</si>
  <si>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</si>
  <si>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</si>
  <si>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</si>
  <si>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</si>
  <si>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</si>
  <si>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</si>
  <si>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</si>
  <si>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</si>
  <si>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</si>
  <si>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</si>
  <si>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</si>
  <si>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</si>
  <si>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</si>
  <si>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</si>
  <si>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</si>
  <si>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</si>
  <si>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</si>
  <si>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</si>
  <si>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</si>
  <si>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</si>
  <si>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</si>
  <si>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</si>
  <si>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</si>
  <si>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</si>
  <si>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</si>
  <si>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</si>
  <si>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</si>
  <si>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</si>
  <si>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</si>
  <si>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</si>
  <si>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</si>
  <si>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</si>
  <si>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</si>
  <si>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</si>
  <si>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</si>
  <si>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</si>
  <si>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</si>
  <si>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</si>
  <si>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</si>
  <si>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</si>
  <si>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</si>
  <si>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</si>
  <si>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</si>
  <si>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</si>
  <si>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</si>
  <si>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</si>
  <si>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</si>
  <si>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</si>
  <si>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</si>
  <si>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</si>
  <si>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</si>
  <si>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</si>
  <si>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</si>
  <si>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</si>
  <si>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</si>
  <si>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</si>
  <si>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</si>
  <si>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</si>
  <si>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</si>
  <si>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</si>
  <si>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</si>
  <si>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</si>
  <si>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</si>
  <si>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</si>
  <si>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</si>
  <si>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</si>
  <si>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</si>
  <si>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</si>
  <si>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</si>
  <si>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</si>
  <si>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</si>
  <si>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</si>
  <si>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</si>
  <si>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</si>
  <si>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</si>
  <si>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</si>
  <si>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</si>
  <si>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</si>
  <si>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</si>
  <si>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</si>
  <si>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</si>
  <si>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</si>
  <si>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</si>
  <si>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</si>
  <si>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</si>
  <si>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</si>
  <si>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</si>
  <si>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</si>
  <si>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</si>
  <si>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</si>
  <si>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</si>
  <si>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</si>
  <si>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</si>
  <si>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</si>
  <si>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</si>
  <si>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</si>
  <si>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</si>
  <si>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</si>
  <si>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</si>
  <si>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</si>
  <si>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</si>
  <si>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</si>
  <si>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</si>
  <si>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</si>
  <si>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</si>
  <si>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</si>
  <si>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</si>
  <si>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</si>
  <si>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</si>
  <si>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</si>
  <si>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</si>
  <si>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</si>
  <si>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</si>
  <si>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</si>
  <si>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</si>
  <si>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</si>
  <si>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</si>
  <si>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</si>
  <si>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</si>
  <si>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</si>
  <si>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</si>
  <si>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</si>
  <si>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</si>
  <si>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</si>
  <si>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</si>
  <si>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</si>
  <si>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</si>
  <si>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</si>
  <si>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</si>
  <si>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</si>
  <si>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</si>
  <si>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</si>
  <si>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</si>
  <si>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</si>
  <si>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</si>
  <si>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</si>
  <si>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</si>
  <si>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</si>
  <si>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</si>
  <si>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</si>
  <si>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</si>
  <si>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</si>
  <si>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</si>
  <si>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</si>
  <si>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</si>
  <si>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</si>
  <si>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</si>
  <si>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</si>
  <si>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</si>
  <si>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</si>
  <si>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</si>
  <si>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</si>
  <si>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</si>
  <si>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</si>
  <si>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</si>
  <si>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</si>
  <si>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</si>
  <si>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</si>
  <si>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</si>
  <si>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</si>
  <si>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</si>
  <si>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</si>
  <si>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</si>
  <si>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</si>
  <si>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</si>
  <si>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</si>
  <si>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</si>
  <si>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</si>
  <si>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</si>
  <si>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</si>
  <si>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</si>
  <si>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</si>
  <si>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</si>
  <si>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</si>
  <si>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</si>
  <si>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</si>
  <si>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</si>
  <si>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</si>
  <si>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</si>
  <si>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</si>
  <si>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</si>
  <si>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</si>
  <si>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</si>
  <si>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</si>
  <si>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</si>
  <si>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</si>
  <si>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</si>
  <si>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</si>
  <si>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</si>
  <si>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</si>
  <si>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</si>
  <si>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</si>
  <si>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</si>
  <si>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</si>
  <si>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</si>
  <si>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</si>
  <si>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</si>
  <si>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</si>
  <si>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</si>
  <si>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</si>
  <si>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</si>
  <si>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</si>
  <si>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</si>
  <si>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</si>
  <si>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</si>
  <si>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</si>
  <si>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</si>
  <si>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</si>
  <si>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</si>
  <si>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</si>
  <si>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</si>
  <si>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</si>
  <si>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</si>
  <si>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</si>
  <si>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</si>
  <si>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</si>
  <si>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</si>
  <si>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</si>
  <si>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</si>
  <si>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</si>
  <si>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</si>
  <si>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</si>
  <si>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</si>
  <si>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</si>
  <si>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</si>
  <si>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</si>
  <si>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</si>
  <si>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</si>
  <si>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</si>
  <si>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</si>
  <si>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</si>
  <si>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</si>
  <si>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</si>
  <si>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</si>
  <si>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</si>
  <si>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</si>
  <si>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</si>
  <si>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</si>
  <si>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</si>
  <si>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</si>
  <si>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</si>
  <si>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</si>
  <si>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</si>
  <si>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</si>
  <si>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</si>
  <si>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</si>
  <si>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</si>
  <si>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</si>
  <si>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</si>
  <si>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</si>
  <si>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</si>
  <si>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</si>
  <si>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</si>
  <si>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</si>
  <si>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</si>
  <si>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</si>
  <si>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</si>
  <si>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</si>
  <si>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</si>
  <si>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</si>
  <si>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</si>
  <si>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</si>
  <si>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</si>
  <si>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</si>
  <si>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</si>
  <si>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</si>
  <si>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</si>
  <si>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</si>
  <si>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</si>
  <si>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</si>
  <si>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</si>
  <si>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</si>
  <si>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</si>
  <si>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</si>
  <si>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</si>
  <si>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</si>
  <si>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</si>
  <si>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</si>
  <si>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</si>
  <si>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</si>
  <si>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</si>
  <si>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</si>
  <si>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</si>
  <si>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</si>
  <si>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</si>
  <si>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</si>
  <si>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</si>
  <si>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</si>
  <si>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</si>
  <si>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</si>
  <si>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</si>
  <si>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</si>
  <si>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</si>
  <si>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</si>
  <si>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</si>
  <si>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</si>
  <si>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</si>
  <si>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</si>
  <si>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</si>
  <si>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</si>
  <si>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</si>
  <si>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</si>
  <si>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</si>
  <si>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</si>
  <si>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</si>
  <si>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</si>
  <si>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</si>
  <si>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</si>
  <si>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</si>
  <si>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</si>
  <si>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</si>
  <si>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</si>
  <si>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</si>
  <si>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</si>
  <si>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</si>
  <si>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</si>
  <si>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</si>
  <si>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</si>
  <si>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</si>
  <si>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</si>
  <si>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</si>
  <si>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</si>
  <si>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</si>
  <si>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</si>
  <si>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</si>
  <si>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</si>
  <si>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</si>
  <si>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</si>
  <si>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</si>
  <si>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</si>
  <si>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</si>
  <si>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</si>
  <si>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</si>
  <si>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</si>
  <si>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</si>
  <si>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</si>
  <si>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</si>
  <si>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</si>
  <si>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</si>
  <si>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</si>
  <si>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</si>
  <si>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</si>
  <si>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</si>
  <si>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</si>
  <si>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</si>
  <si>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</si>
  <si>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</si>
  <si>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</si>
  <si>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</si>
  <si>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</si>
  <si>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</si>
  <si>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</si>
  <si>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</si>
  <si>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</si>
  <si>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</si>
  <si>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</si>
  <si>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</si>
  <si>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</si>
  <si>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</si>
  <si>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</si>
  <si>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</si>
  <si>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</si>
  <si>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</si>
  <si>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</si>
  <si>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</si>
  <si>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</si>
  <si>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</si>
  <si>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</si>
  <si>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</si>
  <si>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</si>
  <si>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</si>
  <si>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</si>
  <si>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</si>
  <si>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</si>
  <si>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</si>
  <si>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</si>
  <si>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</si>
  <si>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</si>
  <si>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</si>
  <si>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</si>
  <si>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</si>
  <si>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</si>
  <si>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</si>
  <si>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</si>
  <si>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</si>
  <si>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</si>
  <si>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</si>
  <si>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</si>
  <si>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</si>
  <si>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</si>
  <si>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</si>
  <si>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</si>
  <si>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</si>
  <si>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</si>
  <si>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</si>
  <si>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</si>
  <si>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</si>
  <si>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</si>
  <si>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</si>
  <si>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</si>
  <si>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</si>
  <si>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</si>
  <si>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</si>
  <si>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</si>
  <si>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</si>
  <si>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</si>
  <si>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</si>
  <si>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</si>
  <si>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</si>
  <si>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</si>
  <si>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</si>
  <si>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</si>
  <si>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</si>
  <si>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</si>
  <si>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</si>
  <si>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</si>
  <si>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</si>
  <si>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</si>
  <si>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</si>
  <si>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</si>
  <si>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</si>
  <si>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</si>
  <si>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</si>
  <si>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</si>
  <si>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</si>
  <si>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</si>
  <si>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</si>
  <si>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</si>
  <si>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</si>
  <si>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</si>
  <si>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</si>
  <si>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</si>
  <si>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</si>
  <si>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</si>
  <si>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</si>
  <si>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</si>
  <si>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</si>
  <si>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</si>
  <si>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</si>
  <si>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</si>
  <si>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</si>
  <si>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</si>
  <si>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</si>
  <si>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</si>
  <si>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</si>
  <si>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</si>
  <si>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</si>
  <si>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</si>
  <si>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</si>
  <si>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</si>
  <si>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</si>
  <si>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</si>
  <si>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</si>
  <si>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</si>
  <si>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</si>
  <si>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</si>
  <si>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</si>
  <si>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</si>
  <si>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</si>
  <si>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</si>
  <si>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</si>
  <si>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</si>
  <si>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</si>
  <si>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</si>
  <si>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</si>
  <si>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</si>
  <si>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</si>
  <si>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</si>
  <si>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</si>
  <si>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</si>
  <si>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</si>
  <si>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</si>
  <si>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</si>
  <si>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</si>
  <si>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</si>
  <si>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</si>
  <si>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</si>
  <si>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</si>
  <si>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</si>
  <si>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</si>
  <si>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</si>
  <si>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</si>
  <si>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</si>
  <si>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</si>
  <si>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</si>
  <si>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</si>
  <si>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</si>
  <si>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</si>
  <si>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</si>
  <si>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</si>
  <si>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</si>
  <si>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</si>
  <si>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</si>
  <si>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</si>
  <si>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</si>
  <si>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</si>
  <si>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</si>
  <si>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</si>
  <si>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</si>
  <si>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</si>
  <si>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</si>
  <si>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</si>
  <si>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</si>
  <si>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</si>
  <si>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</si>
  <si>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</si>
  <si>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</si>
  <si>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</si>
  <si>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</si>
  <si>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</si>
  <si>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</si>
  <si>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</si>
  <si>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</si>
  <si>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</si>
  <si>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</si>
  <si>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</si>
  <si>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</si>
  <si>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</si>
  <si>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</si>
  <si>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</si>
  <si>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</si>
  <si>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</si>
  <si>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</si>
  <si>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</si>
  <si>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</si>
  <si>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</si>
  <si>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</si>
  <si>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</si>
  <si>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</si>
  <si>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</si>
  <si>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</si>
  <si>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</si>
  <si>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</si>
  <si>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</si>
  <si>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</si>
  <si>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</si>
  <si>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</si>
  <si>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</si>
  <si>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</si>
  <si>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</si>
  <si>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</si>
  <si>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</si>
  <si>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</si>
  <si>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</si>
  <si>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</si>
  <si>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</si>
  <si>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</si>
  <si>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</si>
  <si>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</si>
  <si>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</si>
  <si>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</si>
  <si>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</si>
  <si>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</si>
  <si>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</si>
  <si>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</si>
  <si>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</si>
  <si>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</si>
  <si>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</si>
  <si>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</si>
  <si>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</si>
  <si>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</si>
  <si>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</si>
  <si>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</si>
  <si>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</si>
  <si>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</si>
  <si>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</si>
  <si>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</si>
  <si>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</si>
  <si>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</si>
  <si>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</si>
  <si>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</si>
  <si>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</si>
  <si>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</si>
  <si>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</si>
  <si>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</si>
  <si>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</si>
  <si>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</si>
  <si>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</si>
  <si>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</si>
  <si>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</si>
  <si>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</si>
  <si>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</si>
  <si>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</si>
  <si>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</si>
  <si>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</si>
  <si>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</si>
  <si>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</si>
  <si>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</si>
  <si>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</si>
  <si>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</si>
  <si>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</si>
  <si>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</si>
  <si>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</si>
  <si>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</si>
  <si>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</si>
  <si>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</si>
  <si>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</si>
  <si>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</si>
  <si>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</si>
  <si>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</si>
  <si>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</si>
  <si>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</si>
  <si>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</si>
  <si>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</si>
  <si>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</si>
  <si>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</si>
  <si>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</si>
  <si>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</si>
  <si>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</si>
  <si>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</si>
  <si>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</si>
  <si>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</si>
  <si>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</si>
  <si>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</si>
  <si>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</si>
  <si>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</si>
  <si>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</si>
  <si>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</si>
  <si>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</si>
  <si>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</si>
  <si>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</si>
  <si>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</si>
  <si>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</si>
  <si>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</si>
  <si>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</si>
  <si>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</si>
  <si>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</si>
  <si>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</si>
  <si>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</si>
  <si>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</si>
  <si>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</si>
  <si>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</si>
  <si>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</si>
  <si>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</si>
  <si>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</si>
  <si>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</si>
  <si>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</si>
  <si>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</si>
  <si>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</si>
  <si>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</si>
  <si>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</si>
  <si>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</si>
  <si>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</si>
  <si>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</si>
  <si>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</si>
  <si>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</si>
  <si>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</si>
  <si>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</si>
  <si>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</si>
  <si>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</si>
  <si>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</si>
  <si>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</si>
  <si>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</si>
  <si>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</si>
  <si>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</si>
  <si>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</si>
  <si>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</si>
  <si>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</si>
  <si>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</si>
  <si>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</si>
  <si>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</si>
  <si>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</si>
  <si>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</si>
  <si>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</si>
  <si>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</si>
  <si>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</si>
  <si>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</si>
  <si>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</si>
  <si>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</si>
  <si>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</si>
  <si>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</si>
  <si>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</si>
  <si>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</si>
  <si>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</si>
  <si>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</si>
  <si>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</si>
  <si>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</si>
  <si>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</si>
  <si>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</si>
  <si>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</si>
  <si>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</si>
  <si>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</si>
  <si>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</si>
  <si>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</si>
  <si>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</si>
  <si>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</si>
  <si>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</si>
  <si>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</si>
  <si>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</si>
  <si>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</si>
  <si>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</si>
  <si>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</si>
  <si>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</si>
  <si>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</si>
  <si>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</si>
  <si>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</si>
  <si>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</si>
  <si>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</si>
  <si>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</si>
  <si>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</si>
  <si>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</si>
  <si>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</si>
  <si>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</si>
  <si>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</si>
  <si>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</si>
  <si>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</si>
  <si>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</si>
  <si>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</si>
  <si>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</si>
  <si>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</si>
  <si>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</si>
  <si>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</si>
  <si>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</si>
  <si>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</si>
  <si>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</si>
  <si>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</si>
  <si>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</si>
  <si>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</si>
  <si>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</si>
  <si>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</si>
  <si>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</si>
  <si>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</si>
  <si>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</si>
  <si>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</si>
  <si>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</si>
  <si>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</si>
  <si>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</si>
  <si>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</si>
  <si>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</si>
  <si>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</si>
  <si>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</si>
  <si>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</si>
  <si>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</si>
  <si>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</si>
  <si>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</si>
  <si>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</si>
  <si>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</si>
  <si>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</si>
  <si>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</si>
  <si>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</si>
  <si>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</si>
  <si>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</si>
  <si>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</si>
  <si>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</si>
  <si>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</si>
  <si>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</si>
  <si>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</si>
  <si>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</si>
  <si>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</si>
  <si>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</si>
  <si>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</si>
  <si>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</si>
  <si>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</si>
  <si>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</si>
  <si>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</si>
  <si>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</si>
  <si>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</si>
  <si>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</si>
  <si>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</si>
  <si>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</si>
  <si>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</si>
  <si>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</si>
  <si>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</si>
  <si>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</si>
  <si>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</si>
  <si>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</si>
  <si>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</si>
  <si>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</si>
  <si>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</si>
  <si>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</si>
  <si>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</si>
  <si>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</si>
  <si>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</si>
  <si>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</si>
  <si>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</si>
  <si>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</si>
  <si>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</si>
  <si>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</si>
  <si>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</si>
  <si>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</si>
  <si>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</si>
  <si>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</si>
  <si>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</si>
  <si>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</si>
  <si>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</si>
  <si>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</si>
  <si>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</si>
  <si>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</si>
  <si>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</si>
  <si>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</si>
  <si>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</si>
  <si>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</si>
  <si>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</si>
  <si>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</si>
  <si>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</si>
  <si>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</si>
  <si>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</si>
  <si>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</si>
  <si>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</si>
  <si>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</si>
  <si>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</si>
  <si>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</si>
  <si>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</si>
  <si>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</si>
  <si>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</si>
  <si>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</si>
  <si>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</si>
  <si>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</si>
  <si>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</si>
  <si>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</si>
  <si>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</si>
  <si>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</si>
  <si>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</si>
  <si>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</si>
  <si>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</si>
  <si>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</si>
  <si>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</si>
  <si>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</si>
  <si>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</si>
  <si>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</si>
  <si>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</si>
  <si>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</si>
  <si>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</si>
  <si>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</si>
  <si>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</si>
  <si>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</si>
  <si>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</si>
  <si>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</si>
  <si>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</si>
  <si>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</si>
  <si>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</si>
  <si>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</si>
  <si>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</si>
  <si>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</si>
  <si>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</si>
  <si>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</si>
  <si>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</si>
  <si>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</si>
  <si>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</si>
  <si>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</si>
  <si>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</si>
  <si>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</si>
  <si>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</si>
  <si>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</si>
  <si>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</si>
  <si>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</si>
  <si>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</si>
  <si>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</si>
  <si>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</si>
  <si>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</si>
  <si>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</si>
  <si>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</si>
  <si>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</si>
  <si>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</si>
  <si>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</si>
  <si>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</si>
  <si>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</si>
  <si>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</si>
  <si>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</si>
  <si>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</si>
  <si>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</si>
  <si>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</si>
  <si>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</si>
  <si>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</si>
  <si>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</si>
  <si>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</si>
  <si>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</si>
  <si>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</si>
  <si>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</si>
  <si>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</si>
  <si>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</si>
  <si>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</si>
  <si>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</si>
  <si>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</si>
  <si>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</si>
  <si>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</si>
  <si>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</si>
  <si>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</si>
  <si>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</si>
  <si>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</si>
  <si>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</si>
  <si>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</si>
  <si>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</si>
  <si>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</si>
  <si>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</si>
  <si>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</si>
  <si>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</si>
  <si>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</si>
  <si>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</si>
  <si>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</si>
  <si>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</si>
  <si>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</si>
  <si>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</si>
  <si>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</si>
  <si>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</si>
  <si>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</si>
  <si>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</si>
  <si>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</si>
  <si>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</si>
  <si>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</si>
  <si>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</si>
  <si>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</si>
  <si>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</si>
  <si>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</si>
  <si>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</si>
  <si>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</si>
  <si>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</si>
  <si>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</si>
  <si>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</si>
  <si>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</si>
  <si>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</si>
  <si>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</si>
  <si>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</si>
  <si>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</si>
  <si>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</si>
  <si>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</si>
  <si>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</si>
  <si>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</si>
  <si>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</si>
  <si>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</si>
  <si>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</si>
  <si>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</si>
  <si>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</si>
  <si>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</si>
  <si>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</si>
  <si>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</si>
  <si>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</si>
  <si>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</si>
  <si>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</si>
  <si>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</si>
  <si>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</si>
  <si>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</si>
  <si>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</si>
  <si>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</si>
  <si>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</si>
  <si>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</si>
  <si>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</si>
  <si>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</si>
  <si>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</si>
  <si>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</si>
  <si>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</si>
  <si>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</si>
  <si>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</si>
  <si>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</si>
  <si>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</si>
  <si>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</si>
  <si>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</si>
  <si>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</si>
  <si>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</si>
  <si>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</si>
  <si>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</si>
  <si>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</si>
  <si>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</si>
  <si>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</si>
  <si>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</si>
  <si>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</si>
  <si>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</si>
  <si>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</si>
  <si>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</si>
  <si>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</si>
  <si>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</si>
  <si>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</si>
  <si>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</si>
  <si>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</si>
  <si>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</si>
  <si>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</si>
  <si>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</si>
  <si>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</si>
  <si>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</si>
  <si>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</si>
  <si>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</si>
  <si>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</si>
  <si>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</si>
  <si>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</si>
  <si>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</si>
  <si>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</si>
  <si>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</si>
  <si>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</si>
  <si>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</si>
  <si>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</si>
  <si>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</si>
  <si>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</si>
  <si>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</si>
  <si>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</si>
  <si>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</si>
  <si>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</si>
  <si>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</si>
  <si>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</si>
  <si>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</si>
  <si>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</si>
  <si>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</si>
  <si>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</si>
  <si>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</si>
  <si>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</si>
  <si>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</si>
  <si>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</si>
  <si>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</si>
  <si>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</si>
  <si>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</si>
  <si>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</si>
  <si>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</si>
  <si>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</si>
  <si>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</si>
  <si>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</si>
  <si>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</si>
  <si>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</si>
  <si>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</si>
  <si>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</si>
  <si>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</si>
  <si>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</si>
  <si>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</si>
  <si>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</si>
  <si>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</si>
  <si>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</si>
  <si>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</si>
  <si>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</si>
  <si>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</si>
  <si>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</si>
  <si>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</si>
  <si>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</si>
  <si>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</si>
  <si>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</si>
  <si>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</si>
  <si>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</si>
  <si>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</si>
  <si>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</si>
  <si>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</si>
  <si>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</si>
  <si>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</si>
  <si>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</si>
  <si>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</si>
  <si>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</si>
  <si>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</si>
  <si>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</si>
  <si>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</si>
  <si>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</si>
  <si>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</si>
  <si>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</si>
  <si>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</si>
  <si>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</si>
  <si>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</si>
  <si>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</si>
  <si>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</si>
  <si>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</si>
  <si>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</si>
  <si>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</si>
  <si>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</si>
  <si>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</si>
  <si>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</si>
  <si>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</si>
  <si>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</si>
  <si>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</si>
  <si>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</si>
  <si>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</si>
  <si>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</si>
  <si>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</si>
  <si>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</si>
  <si>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</si>
  <si>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</si>
  <si>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</si>
  <si>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</si>
  <si>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</si>
  <si>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</si>
  <si>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</si>
  <si>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</si>
  <si>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</si>
  <si>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</si>
  <si>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</si>
  <si>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</si>
  <si>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</si>
  <si>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</si>
  <si>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</si>
  <si>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</si>
  <si>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</si>
  <si>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</si>
  <si>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</si>
  <si>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</si>
  <si>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</si>
  <si>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</si>
  <si>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</si>
  <si>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</si>
  <si>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</si>
  <si>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</si>
  <si>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</si>
  <si>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</si>
  <si>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</si>
  <si>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</si>
  <si>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</si>
  <si>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</si>
  <si>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</si>
  <si>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</si>
  <si>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</si>
  <si>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</si>
  <si>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</si>
  <si>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</si>
  <si>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</si>
  <si>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</si>
  <si>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</si>
  <si>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</si>
  <si>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</si>
  <si>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</si>
  <si>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</si>
  <si>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</si>
  <si>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</si>
  <si>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</si>
  <si>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</si>
  <si>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</si>
  <si>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</si>
  <si>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</si>
  <si>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</si>
  <si>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</si>
  <si>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</si>
  <si>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</si>
  <si>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</si>
  <si>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</si>
  <si>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</si>
  <si>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</si>
  <si>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</si>
  <si>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</si>
  <si>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</si>
  <si>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</si>
  <si>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</si>
  <si>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</si>
  <si>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</si>
  <si>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</si>
  <si>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</si>
  <si>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</si>
  <si>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</si>
  <si>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</si>
  <si>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</si>
  <si>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</si>
  <si>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</si>
  <si>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</si>
  <si>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</si>
  <si>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</si>
  <si>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</si>
  <si>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</si>
  <si>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</si>
  <si>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</si>
  <si>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</si>
  <si>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</si>
  <si>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</si>
  <si>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</si>
  <si>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</si>
  <si>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</si>
  <si>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</si>
  <si>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</si>
  <si>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</si>
  <si>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</si>
  <si>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</si>
  <si>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</si>
  <si>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</si>
  <si>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</si>
  <si>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</si>
  <si>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</si>
  <si>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</si>
  <si>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</si>
  <si>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</si>
  <si>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</si>
  <si>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</si>
  <si>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</si>
  <si>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</si>
  <si>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</si>
  <si>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</si>
  <si>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</si>
  <si>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</si>
  <si>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</si>
  <si>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</si>
  <si>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</si>
  <si>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</si>
  <si>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</si>
  <si>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</si>
  <si>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</si>
  <si>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</si>
  <si>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</si>
  <si>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</si>
  <si>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</si>
  <si>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</si>
  <si>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</si>
  <si>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</si>
  <si>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</si>
  <si>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</si>
  <si>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</si>
  <si>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</si>
  <si>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</si>
  <si>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</si>
  <si>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</si>
  <si>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</si>
  <si>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</si>
  <si>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</si>
  <si>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</si>
  <si>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</si>
  <si>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</si>
  <si>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</si>
  <si>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</si>
  <si>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</si>
  <si>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</si>
  <si>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</si>
  <si>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</si>
  <si>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</si>
  <si>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</si>
  <si>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</si>
  <si>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</si>
  <si>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</si>
  <si>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</si>
  <si>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</si>
  <si>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</si>
  <si>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</si>
  <si>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</si>
  <si>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</si>
  <si>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</si>
  <si>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</si>
  <si>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</si>
  <si>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</si>
  <si>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</si>
  <si>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</si>
  <si>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</si>
  <si>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</si>
  <si>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</si>
  <si>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</si>
  <si>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</si>
  <si>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</si>
  <si>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</si>
  <si>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</si>
  <si>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</si>
  <si>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</si>
  <si>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</si>
  <si>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</si>
  <si>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</si>
  <si>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</si>
  <si>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</si>
  <si>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</si>
  <si>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</si>
  <si>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</si>
  <si>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</si>
  <si>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</si>
  <si>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</si>
  <si>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</si>
  <si>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</si>
  <si>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</si>
  <si>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</si>
  <si>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</si>
  <si>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</si>
  <si>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</si>
  <si>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</si>
  <si>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</si>
  <si>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</si>
  <si>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</si>
  <si>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</si>
  <si>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</si>
  <si>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</si>
  <si>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</si>
  <si>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</si>
  <si>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</si>
  <si>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</si>
  <si>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</si>
  <si>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</si>
  <si>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</si>
  <si>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</si>
  <si>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</si>
  <si>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</si>
  <si>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</si>
  <si>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</si>
  <si>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</si>
  <si>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</si>
  <si>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</si>
  <si>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</si>
  <si>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</si>
  <si>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</si>
  <si>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</si>
  <si>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</si>
  <si>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</si>
  <si>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</si>
  <si>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</si>
  <si>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</si>
  <si>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</si>
  <si>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</si>
  <si>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</si>
  <si>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</si>
  <si>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</si>
  <si>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</si>
  <si>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</si>
  <si>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</si>
  <si>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</si>
  <si>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</si>
  <si>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</si>
  <si>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</si>
  <si>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</si>
  <si>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</si>
  <si>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</si>
  <si>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</si>
  <si>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</si>
  <si>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</si>
  <si>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</si>
  <si>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</si>
  <si>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</si>
  <si>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</si>
  <si>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</si>
  <si>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</si>
  <si>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</si>
  <si>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</si>
  <si>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</si>
  <si>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</si>
  <si>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</si>
  <si>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</si>
  <si>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</si>
  <si>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</si>
  <si>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</si>
  <si>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</si>
  <si>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</si>
  <si>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</si>
  <si>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</si>
  <si>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</si>
  <si>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</si>
  <si>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</si>
  <si>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</si>
  <si>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</si>
  <si>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</si>
  <si>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</si>
  <si>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</si>
  <si>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</si>
  <si>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</si>
  <si>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</si>
  <si>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</si>
  <si>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</si>
  <si>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</si>
  <si>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</si>
  <si>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</si>
  <si>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</si>
  <si>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</si>
  <si>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</si>
  <si>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</si>
  <si>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</si>
  <si>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</si>
  <si>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</si>
  <si>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</si>
  <si>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</si>
  <si>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</si>
  <si>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</si>
  <si>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</si>
  <si>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</si>
  <si>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</si>
  <si>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</si>
  <si>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</si>
  <si>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</si>
  <si>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</si>
  <si>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</si>
  <si>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</si>
  <si>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</si>
  <si>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</si>
  <si>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</si>
  <si>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</si>
  <si>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</si>
  <si>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</si>
  <si>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</si>
  <si>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</si>
  <si>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</si>
  <si>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</si>
  <si>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</si>
  <si>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</si>
  <si>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</si>
  <si>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</si>
  <si>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</si>
  <si>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</si>
  <si>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</si>
  <si>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</si>
  <si>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</si>
  <si>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</si>
  <si>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</si>
  <si>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</si>
  <si>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</si>
  <si>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</si>
  <si>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</si>
  <si>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</si>
  <si>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</si>
  <si>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</si>
  <si>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</si>
  <si>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</si>
  <si>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</si>
  <si>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</si>
  <si>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</si>
  <si>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</si>
  <si>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</si>
  <si>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</si>
  <si>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</si>
  <si>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</si>
  <si>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</si>
  <si>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</si>
  <si>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</si>
  <si>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</si>
  <si>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</si>
  <si>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</si>
  <si>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</si>
  <si>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</si>
  <si>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</si>
  <si>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</si>
  <si>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</si>
  <si>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</si>
  <si>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</si>
  <si>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</si>
  <si>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</si>
  <si>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</si>
  <si>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</si>
  <si>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</si>
  <si>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</si>
  <si>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</si>
  <si>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</si>
  <si>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</si>
  <si>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</si>
  <si>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</si>
  <si>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</si>
  <si>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</si>
  <si>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</si>
  <si>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</si>
  <si>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</si>
  <si>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</si>
  <si>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</si>
  <si>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</si>
  <si>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</si>
  <si>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</si>
  <si>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</si>
  <si>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</si>
  <si>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</si>
  <si>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</si>
  <si>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</si>
  <si>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</si>
  <si>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</si>
  <si>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</si>
  <si>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</si>
  <si>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</si>
  <si>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</si>
  <si>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</si>
  <si>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</si>
  <si>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</si>
  <si>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</si>
  <si>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</si>
  <si>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</si>
  <si>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</si>
  <si>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</si>
  <si>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</si>
  <si>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</si>
  <si>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</si>
  <si>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</si>
  <si>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</si>
  <si>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</si>
  <si>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</si>
  <si>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</si>
  <si>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</si>
  <si>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</si>
  <si>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</si>
  <si>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</si>
  <si>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</si>
  <si>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</si>
  <si>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</si>
  <si>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</si>
  <si>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</si>
  <si>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</si>
  <si>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</si>
  <si>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</si>
  <si>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</si>
  <si>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</si>
  <si>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</si>
  <si>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</si>
  <si>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</si>
  <si>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</si>
  <si>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</si>
  <si>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</si>
  <si>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</si>
  <si>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</si>
  <si>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</si>
  <si>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</si>
  <si>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</si>
  <si>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</si>
  <si>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</si>
  <si>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</si>
  <si>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</si>
  <si>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</si>
  <si>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</si>
  <si>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</si>
  <si>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</si>
  <si>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</si>
  <si>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</si>
  <si>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</si>
  <si>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</si>
  <si>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</si>
  <si>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</si>
  <si>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</si>
  <si>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</si>
  <si>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</si>
  <si>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</si>
  <si>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</si>
  <si>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</si>
  <si>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</si>
  <si>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</si>
  <si>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</si>
  <si>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</si>
  <si>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</si>
  <si>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</si>
  <si>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</si>
  <si>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</si>
  <si>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</si>
  <si>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</si>
  <si>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</si>
  <si>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</si>
  <si>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</si>
  <si>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</si>
  <si>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</si>
  <si>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</si>
  <si>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</si>
  <si>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</si>
  <si>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</si>
  <si>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</si>
  <si>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</si>
  <si>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</si>
  <si>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</si>
  <si>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</si>
  <si>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</si>
  <si>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</si>
  <si>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</si>
  <si>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</si>
  <si>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</si>
  <si>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</si>
  <si>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</si>
  <si>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</si>
  <si>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</si>
  <si>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</si>
  <si>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</si>
  <si>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</si>
  <si>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</si>
  <si>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</si>
  <si>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</si>
  <si>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</si>
  <si>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</si>
  <si>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</si>
  <si>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</si>
  <si>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</si>
  <si>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</si>
  <si>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</si>
  <si>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</si>
  <si>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</si>
  <si>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</si>
  <si>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</si>
  <si>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</si>
  <si>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</si>
  <si>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</si>
  <si>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</si>
  <si>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</si>
  <si>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</si>
  <si>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</si>
  <si>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</si>
  <si>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</si>
  <si>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</si>
  <si>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</si>
  <si>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</si>
  <si>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</si>
  <si>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</si>
  <si>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</si>
  <si>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</si>
  <si>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</si>
  <si>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</si>
  <si>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</si>
  <si>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</si>
  <si>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</si>
  <si>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</si>
  <si>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</si>
  <si>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</si>
  <si>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</si>
  <si>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</si>
  <si>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</si>
  <si>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</si>
  <si>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</si>
  <si>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</si>
  <si>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</si>
  <si>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</si>
  <si>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</si>
  <si>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</si>
  <si>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</si>
  <si>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</si>
  <si>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</si>
  <si>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</si>
  <si>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</si>
  <si>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</si>
  <si>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</si>
  <si>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</si>
  <si>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</si>
  <si>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</si>
  <si>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</si>
  <si>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</si>
  <si>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</si>
  <si>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</si>
  <si>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</si>
  <si>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</si>
  <si>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</si>
  <si>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</si>
  <si>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</si>
  <si>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</si>
  <si>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</si>
  <si>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</si>
  <si>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</si>
  <si>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</si>
  <si>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</si>
  <si>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</si>
  <si>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</si>
  <si>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</si>
  <si>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</si>
  <si>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</si>
  <si>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</si>
  <si>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</si>
  <si>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</si>
  <si>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</si>
  <si>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</si>
  <si>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</si>
  <si>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</si>
  <si>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</si>
  <si>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</si>
  <si>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</si>
  <si>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</si>
  <si>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</si>
  <si>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</si>
  <si>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</si>
  <si>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</si>
  <si>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</si>
  <si>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</si>
  <si>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</si>
  <si>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</si>
  <si>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</si>
  <si>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</si>
  <si>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</si>
  <si>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</si>
  <si>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</si>
  <si>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</si>
  <si>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</si>
  <si>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</si>
  <si>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</si>
  <si>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</si>
  <si>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</si>
  <si>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</si>
  <si>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</si>
  <si>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</si>
  <si>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</si>
  <si>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</si>
  <si>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</si>
  <si>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</si>
  <si>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</si>
  <si>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</si>
  <si>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</si>
  <si>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</si>
  <si>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</si>
  <si>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</si>
  <si>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</si>
  <si>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</si>
  <si>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</si>
  <si>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</si>
  <si>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</si>
  <si>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</si>
  <si>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</si>
  <si>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</si>
  <si>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</si>
  <si>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</si>
  <si>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</si>
  <si>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</si>
  <si>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</si>
  <si>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</si>
  <si>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</si>
  <si>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</si>
  <si>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</si>
  <si>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</si>
  <si>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</si>
  <si>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</si>
  <si>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</si>
  <si>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</si>
  <si>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</si>
  <si>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</si>
  <si>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</si>
  <si>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</si>
  <si>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</si>
  <si>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</si>
  <si>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</si>
  <si>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</si>
  <si>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</si>
  <si>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</si>
  <si>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</si>
  <si>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</si>
  <si>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</si>
  <si>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</si>
  <si>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</si>
  <si>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</si>
  <si>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</si>
  <si>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</si>
  <si>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</si>
  <si>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</si>
  <si>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</si>
  <si>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</si>
  <si>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</si>
  <si>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</si>
  <si>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</si>
  <si>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</si>
  <si>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</si>
  <si>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</si>
  <si>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</si>
  <si>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</si>
  <si>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</si>
  <si>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</si>
  <si>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</si>
  <si>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</si>
  <si>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</si>
  <si>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</si>
  <si>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</si>
  <si>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</si>
  <si>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</si>
  <si>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</si>
  <si>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</si>
  <si>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</si>
  <si>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</si>
  <si>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</si>
  <si>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</si>
  <si>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</si>
  <si>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</si>
  <si>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</si>
  <si>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</si>
  <si>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</si>
  <si>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</si>
  <si>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</si>
  <si>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</si>
  <si>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</si>
  <si>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</si>
  <si>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</si>
  <si>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</si>
  <si>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</si>
  <si>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</si>
  <si>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</si>
  <si>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</si>
  <si>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</si>
  <si>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</si>
  <si>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</si>
  <si>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</si>
  <si>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</si>
  <si>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</si>
  <si>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</si>
  <si>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</si>
  <si>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</si>
  <si>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</si>
  <si>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</si>
  <si>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</si>
  <si>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</si>
  <si>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</si>
  <si>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</si>
  <si>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</si>
  <si>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</si>
  <si>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</si>
  <si>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</si>
  <si>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</si>
  <si>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</si>
  <si>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</si>
  <si>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</si>
  <si>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</si>
  <si>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</si>
  <si>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</si>
  <si>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</si>
  <si>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</si>
  <si>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</si>
  <si>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</si>
  <si>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</si>
  <si>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</si>
  <si>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</si>
  <si>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</si>
  <si>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</si>
  <si>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</si>
  <si>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</si>
  <si>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</si>
  <si>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</si>
  <si>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</si>
  <si>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</si>
  <si>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</si>
  <si>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</si>
  <si>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</si>
  <si>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</si>
  <si>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</si>
  <si>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</si>
  <si>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</si>
  <si>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</si>
  <si>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</si>
  <si>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</si>
  <si>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</si>
  <si>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</si>
  <si>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</si>
  <si>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</si>
  <si>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</si>
  <si>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</si>
  <si>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</si>
  <si>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</si>
  <si>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</si>
  <si>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</si>
  <si>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</si>
  <si>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</si>
  <si>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</si>
  <si>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</si>
  <si>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</si>
  <si>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</si>
  <si>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</si>
  <si>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</si>
  <si>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</si>
  <si>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</si>
  <si>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</si>
  <si>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</si>
  <si>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</si>
  <si>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</si>
  <si>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</si>
  <si>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</si>
  <si>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</si>
  <si>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</si>
  <si>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</si>
  <si>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</si>
  <si>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</si>
  <si>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</si>
  <si>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</si>
  <si>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</si>
  <si>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</si>
  <si>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</si>
  <si>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</si>
  <si>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</si>
  <si>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</si>
  <si>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</si>
  <si>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</si>
  <si>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</si>
  <si>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</si>
  <si>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</si>
  <si>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</si>
  <si>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</si>
  <si>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</si>
  <si>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</si>
  <si>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</si>
  <si>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</si>
  <si>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</si>
  <si>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</si>
  <si>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</si>
  <si>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</si>
  <si>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</si>
  <si>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</si>
  <si>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</si>
  <si>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</si>
  <si>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</si>
  <si>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</si>
  <si>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</si>
  <si>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</si>
  <si>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</si>
  <si>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</si>
  <si>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</si>
  <si>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</si>
  <si>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</si>
  <si>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</si>
  <si>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</si>
  <si>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</si>
  <si>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</si>
  <si>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</si>
  <si>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</si>
  <si>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</si>
  <si>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</si>
  <si>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</si>
  <si>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</si>
  <si>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</si>
  <si>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</si>
  <si>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</si>
  <si>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</si>
  <si>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</si>
  <si>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</si>
  <si>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</si>
  <si>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</si>
  <si>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</si>
  <si>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</si>
  <si>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</si>
  <si>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</si>
  <si>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</si>
  <si>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</si>
  <si>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</si>
  <si>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</si>
  <si>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</si>
  <si>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</si>
  <si>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</si>
  <si>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</si>
  <si>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</si>
  <si>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</si>
  <si>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</si>
  <si>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</si>
  <si>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</si>
  <si>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</si>
  <si>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</si>
  <si>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</si>
  <si>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</si>
  <si>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</si>
  <si>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</si>
  <si>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</si>
  <si>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</si>
  <si>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</si>
  <si>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</si>
  <si>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</si>
  <si>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</si>
  <si>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</si>
  <si>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</si>
  <si>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</si>
  <si>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</si>
  <si>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</si>
  <si>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</si>
  <si>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</si>
  <si>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</si>
  <si>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</si>
  <si>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</si>
  <si>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</si>
  <si>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</si>
  <si>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</si>
  <si>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</si>
  <si>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</si>
  <si>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</si>
  <si>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</si>
  <si>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</si>
  <si>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</si>
  <si>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</si>
  <si>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</si>
  <si>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</si>
  <si>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</si>
  <si>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</si>
  <si>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</si>
  <si>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</si>
  <si>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</si>
  <si>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</si>
  <si>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</si>
  <si>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</si>
  <si>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</si>
  <si>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</si>
  <si>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</si>
  <si>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</si>
  <si>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</si>
  <si>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</si>
  <si>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</si>
  <si>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</si>
  <si>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</si>
  <si>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</si>
  <si>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</si>
  <si>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</si>
  <si>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</si>
  <si>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</si>
  <si>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</si>
  <si>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</si>
  <si>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</si>
  <si>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</si>
  <si>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</si>
  <si>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</si>
  <si>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</si>
  <si>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</si>
  <si>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</si>
  <si>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</si>
  <si>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</si>
  <si>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</si>
  <si>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</si>
  <si>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</si>
  <si>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</si>
  <si>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</si>
  <si>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</si>
  <si>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</si>
  <si>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</si>
  <si>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</si>
  <si>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</si>
  <si>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</si>
  <si>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</si>
  <si>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</si>
  <si>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</si>
  <si>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</si>
  <si>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</si>
  <si>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</si>
  <si>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</si>
  <si>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</si>
  <si>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</si>
  <si>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</si>
  <si>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</si>
  <si>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</si>
  <si>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</si>
  <si>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</si>
  <si>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</si>
  <si>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</si>
  <si>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</si>
  <si>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</si>
  <si>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</si>
  <si>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</si>
  <si>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</si>
  <si>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</si>
  <si>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</si>
  <si>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</si>
  <si>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</si>
  <si>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</si>
  <si>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</si>
  <si>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</si>
  <si>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</si>
  <si>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</si>
  <si>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</si>
  <si>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</si>
  <si>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</si>
  <si>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</si>
  <si>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</si>
  <si>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</si>
  <si>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</si>
  <si>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</si>
  <si>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</si>
  <si>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</si>
  <si>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</si>
  <si>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</si>
  <si>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</si>
  <si>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</si>
  <si>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</si>
  <si>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</si>
  <si>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</si>
  <si>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</si>
  <si>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</si>
  <si>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</si>
  <si>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</si>
  <si>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</si>
  <si>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</si>
  <si>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</si>
  <si>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</si>
  <si>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</si>
  <si>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</si>
  <si>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</si>
  <si>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</si>
  <si>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</si>
  <si>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</si>
  <si>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</si>
  <si>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</si>
  <si>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</si>
  <si>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</si>
  <si>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</si>
  <si>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</si>
  <si>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</si>
  <si>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</si>
  <si>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</si>
  <si>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</si>
  <si>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</si>
  <si>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</si>
  <si>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</si>
  <si>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</si>
  <si>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</si>
  <si>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</si>
  <si>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</si>
  <si>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</si>
  <si>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</si>
  <si>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</si>
  <si>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</si>
  <si>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</si>
  <si>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</si>
  <si>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</si>
  <si>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</si>
  <si>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</si>
  <si>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</si>
  <si>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</si>
  <si>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</si>
  <si>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</si>
  <si>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</si>
  <si>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</si>
  <si>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</si>
  <si>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</si>
  <si>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</si>
  <si>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</si>
  <si>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</si>
  <si>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</si>
  <si>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</si>
  <si>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</si>
  <si>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</si>
  <si>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</si>
  <si>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</si>
  <si>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</si>
  <si>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</si>
  <si>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</si>
  <si>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</si>
  <si>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</si>
  <si>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</si>
  <si>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</si>
  <si>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</si>
  <si>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</si>
  <si>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</si>
  <si>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</si>
  <si>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</si>
  <si>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</si>
  <si>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</si>
  <si>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</si>
  <si>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</si>
  <si>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</si>
  <si>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</si>
  <si>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</si>
  <si>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</si>
  <si>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</si>
  <si>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</si>
  <si>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</si>
  <si>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</si>
  <si>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</si>
  <si>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</si>
  <si>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</si>
  <si>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</si>
  <si>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</si>
  <si>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</si>
  <si>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</si>
  <si>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</si>
  <si>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</si>
  <si>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</si>
  <si>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</si>
  <si>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</si>
  <si>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</si>
  <si>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</si>
  <si>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</si>
  <si>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</si>
  <si>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</si>
  <si>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</si>
  <si>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</si>
  <si>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</si>
  <si>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</si>
  <si>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</si>
  <si>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</si>
  <si>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</si>
  <si>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</si>
  <si>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</si>
  <si>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</si>
  <si>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</si>
  <si>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</si>
  <si>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</si>
  <si>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</si>
  <si>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</si>
  <si>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</si>
  <si>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</si>
  <si>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</si>
  <si>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</si>
  <si>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</si>
  <si>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</si>
  <si>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</si>
  <si>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</si>
  <si>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</si>
  <si>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</si>
  <si>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</si>
  <si>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</si>
  <si>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</si>
  <si>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</si>
  <si>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</si>
  <si>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</si>
  <si>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</si>
  <si>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</si>
  <si>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</si>
  <si>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</si>
  <si>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</si>
  <si>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</si>
  <si>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</si>
  <si>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</si>
  <si>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</si>
  <si>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</si>
  <si>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</si>
  <si>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</si>
  <si>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</si>
  <si>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</si>
  <si>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</si>
  <si>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</si>
  <si>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</si>
  <si>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</si>
  <si>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</si>
  <si>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</si>
  <si>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</si>
  <si>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</si>
  <si>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</si>
  <si>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</si>
  <si>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</si>
  <si>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</si>
  <si>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</si>
  <si>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</si>
  <si>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</si>
  <si>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</si>
  <si>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</si>
  <si>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</si>
  <si>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</si>
  <si>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</si>
  <si>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</si>
  <si>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</si>
  <si>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</si>
  <si>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</si>
  <si>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</si>
  <si>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</si>
  <si>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</si>
  <si>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</si>
  <si>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</si>
  <si>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</si>
  <si>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</si>
  <si>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</si>
  <si>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</si>
  <si>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</si>
  <si>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</si>
  <si>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</si>
  <si>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</si>
  <si>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</si>
  <si>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</si>
  <si>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</si>
  <si>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</si>
  <si>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</si>
  <si>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</si>
  <si>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</si>
  <si>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</si>
  <si>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</si>
  <si>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</si>
  <si>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</si>
  <si>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</si>
  <si>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</si>
  <si>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</si>
  <si>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</si>
  <si>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</si>
  <si>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</si>
  <si>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</si>
  <si>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</si>
  <si>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</si>
  <si>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</si>
  <si>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</si>
  <si>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</si>
  <si>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</si>
  <si>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</si>
  <si>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</si>
  <si>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</si>
  <si>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</si>
  <si>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</si>
  <si>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</si>
  <si>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</si>
  <si>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</si>
  <si>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</si>
  <si>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</si>
  <si>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</si>
  <si>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</si>
  <si>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</si>
  <si>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</si>
  <si>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</si>
  <si>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</si>
  <si>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</si>
  <si>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</si>
  <si>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</si>
  <si>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</si>
  <si>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</si>
  <si>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</si>
  <si>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</si>
  <si>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</si>
  <si>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</si>
  <si>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</si>
  <si>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</si>
  <si>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</si>
  <si>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</si>
  <si>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</si>
  <si>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</si>
  <si>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</si>
  <si>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</si>
  <si>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</si>
  <si>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</si>
  <si>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</si>
  <si>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</si>
  <si>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</si>
  <si>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</si>
  <si>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</si>
  <si>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</si>
  <si>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</si>
  <si>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</si>
  <si>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</si>
  <si>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</si>
  <si>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</si>
  <si>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</si>
  <si>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</si>
  <si>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</si>
  <si>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</si>
  <si>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</si>
  <si>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</si>
  <si>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</si>
  <si>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</si>
  <si>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</si>
  <si>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</si>
  <si>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</si>
  <si>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</si>
  <si>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</si>
  <si>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</si>
  <si>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</si>
  <si>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</si>
  <si>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</si>
  <si>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</si>
  <si>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</si>
  <si>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</si>
  <si>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</si>
  <si>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</si>
  <si>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</si>
  <si>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</si>
  <si>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</si>
  <si>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</si>
  <si>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</si>
  <si>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</si>
  <si>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</si>
  <si>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</si>
  <si>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</si>
  <si>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</si>
  <si>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</si>
  <si>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</si>
  <si>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</si>
  <si>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</si>
  <si>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</si>
  <si>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</si>
  <si>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</si>
  <si>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</si>
  <si>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</si>
  <si>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</si>
  <si>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</si>
  <si>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</si>
  <si>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</si>
  <si>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</si>
  <si>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</si>
  <si>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</si>
  <si>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</si>
  <si>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</si>
  <si>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</si>
  <si>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</si>
  <si>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</si>
  <si>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</si>
  <si>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</si>
  <si>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</si>
  <si>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</si>
  <si>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</si>
  <si>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</si>
  <si>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</si>
  <si>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</si>
  <si>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</si>
  <si>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</si>
  <si>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</si>
  <si>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</si>
  <si>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</si>
  <si>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</si>
  <si>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</si>
  <si>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</si>
  <si>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</si>
  <si>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</si>
  <si>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</si>
  <si>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</si>
  <si>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</si>
  <si>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</si>
  <si>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</si>
  <si>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</si>
  <si>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</si>
  <si>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</si>
  <si>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</si>
  <si>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</si>
  <si>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</si>
  <si>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</si>
  <si>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</si>
  <si>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</si>
  <si>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</si>
  <si>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</si>
  <si>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</si>
  <si>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</si>
  <si>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</si>
  <si>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</si>
  <si>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</si>
  <si>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</si>
  <si>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</si>
  <si>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</si>
  <si>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</si>
  <si>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</si>
  <si>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</si>
  <si>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</si>
  <si>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</si>
  <si>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</si>
  <si>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</si>
  <si>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</si>
  <si>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</si>
  <si>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</si>
  <si>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</si>
  <si>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</si>
  <si>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</si>
  <si>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</si>
  <si>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</si>
  <si>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</si>
  <si>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</si>
  <si>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</si>
  <si>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</si>
  <si>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</si>
  <si>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</si>
  <si>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</si>
  <si>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</si>
  <si>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</si>
  <si>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</si>
  <si>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</si>
  <si>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</si>
  <si>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</si>
  <si>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</si>
  <si>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</si>
  <si>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</si>
  <si>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</si>
  <si>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</si>
  <si>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</si>
  <si>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</si>
  <si>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</si>
  <si>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</si>
  <si>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</si>
  <si>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</si>
  <si>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</si>
  <si>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</si>
  <si>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</si>
  <si>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</si>
  <si>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</si>
  <si>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</si>
  <si>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</si>
  <si>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</si>
  <si>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</si>
  <si>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</si>
  <si>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</si>
  <si>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</si>
  <si>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</si>
  <si>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</si>
  <si>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</si>
  <si>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</si>
  <si>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</si>
  <si>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</si>
  <si>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</si>
  <si>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</si>
  <si>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</si>
  <si>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</si>
  <si>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</si>
  <si>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</si>
  <si>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</si>
  <si>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</si>
  <si>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</si>
  <si>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</si>
  <si>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</si>
  <si>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</si>
  <si>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</si>
  <si>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</si>
  <si>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</si>
  <si>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</si>
  <si>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</si>
  <si>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</si>
  <si>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</si>
  <si>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</si>
  <si>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</si>
  <si>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</si>
  <si>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</si>
  <si>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</si>
  <si>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</si>
  <si>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</si>
  <si>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</si>
  <si>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</si>
  <si>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</si>
  <si>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</si>
  <si>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</si>
  <si>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</si>
  <si>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</si>
  <si>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</si>
  <si>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</si>
  <si>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</si>
  <si>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</si>
  <si>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</si>
  <si>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</si>
  <si>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</si>
  <si>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</si>
  <si>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</si>
  <si>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</si>
  <si>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</si>
  <si>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</si>
  <si>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</si>
  <si>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</si>
  <si>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</si>
  <si>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</si>
  <si>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</si>
  <si>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</si>
  <si>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</si>
  <si>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</si>
  <si>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</si>
  <si>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</si>
  <si>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</si>
  <si>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</si>
  <si>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</si>
  <si>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</si>
  <si>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</si>
  <si>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</si>
  <si>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</si>
  <si>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</si>
  <si>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</si>
  <si>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</si>
  <si>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</si>
  <si>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</si>
  <si>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</si>
  <si>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</si>
  <si>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</si>
  <si>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</si>
  <si>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</si>
  <si>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</si>
  <si>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</si>
  <si>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</si>
  <si>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</si>
  <si>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</si>
  <si>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</si>
  <si>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</si>
  <si>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</si>
  <si>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</si>
  <si>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</si>
  <si>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</si>
  <si>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</si>
  <si>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</si>
  <si>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</si>
  <si>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</si>
  <si>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</si>
  <si>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</si>
  <si>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</si>
  <si>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</si>
  <si>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</si>
  <si>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</si>
  <si>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</si>
  <si>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</si>
  <si>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</si>
  <si>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</si>
  <si>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</si>
  <si>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</si>
  <si>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</si>
  <si>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</si>
  <si>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</si>
  <si>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</si>
  <si>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</si>
  <si>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</si>
  <si>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</si>
  <si>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</si>
  <si>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</si>
  <si>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</si>
  <si>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</si>
  <si>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</si>
  <si>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</si>
  <si>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</si>
  <si>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</si>
  <si>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</si>
  <si>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</si>
  <si>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</si>
  <si>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</si>
  <si>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</si>
  <si>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</si>
  <si>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</si>
  <si>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</si>
  <si>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</si>
  <si>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</si>
  <si>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</si>
  <si>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</si>
  <si>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</si>
  <si>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</si>
  <si>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</si>
  <si>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</si>
  <si>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</si>
  <si>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</si>
  <si>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</si>
  <si>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</si>
  <si>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</si>
  <si>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</si>
  <si>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</si>
  <si>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</si>
  <si>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</si>
  <si>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</si>
  <si>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</si>
  <si>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</si>
  <si>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</si>
  <si>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</si>
  <si>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</si>
  <si>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</si>
  <si>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</si>
  <si>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</si>
  <si>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</si>
  <si>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</si>
  <si>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</si>
  <si>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</si>
  <si>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</si>
  <si>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</si>
  <si>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</si>
  <si>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</si>
  <si>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</si>
  <si>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</si>
  <si>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</si>
  <si>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</si>
  <si>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</si>
  <si>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</si>
  <si>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</si>
  <si>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</si>
  <si>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</si>
  <si>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</si>
  <si>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</si>
  <si>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</si>
  <si>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</si>
  <si>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</si>
  <si>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</si>
  <si>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</si>
  <si>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</si>
  <si>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</si>
  <si>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</si>
  <si>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</si>
  <si>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</si>
  <si>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</si>
  <si>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</si>
  <si>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</si>
  <si>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</si>
  <si>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</si>
  <si>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</si>
  <si>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</si>
  <si>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</si>
  <si>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</si>
  <si>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</si>
  <si>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</si>
  <si>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</si>
  <si>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</si>
  <si>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</si>
  <si>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</si>
  <si>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</si>
  <si>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</si>
  <si>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</si>
  <si>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</si>
  <si>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</si>
  <si>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</si>
  <si>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</si>
  <si>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</si>
  <si>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</si>
  <si>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</si>
  <si>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</si>
  <si>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</si>
  <si>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</si>
  <si>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</si>
  <si>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</si>
  <si>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</si>
  <si>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</si>
  <si>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</si>
  <si>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</si>
  <si>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</si>
  <si>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</si>
  <si>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</si>
  <si>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</si>
  <si>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</si>
  <si>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</si>
  <si>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</si>
  <si>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</si>
  <si>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</si>
  <si>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</si>
  <si>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</si>
  <si>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</si>
  <si>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</si>
  <si>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</si>
  <si>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</si>
  <si>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</si>
  <si>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</si>
  <si>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</si>
  <si>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</si>
  <si>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</si>
  <si>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</si>
  <si>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</si>
  <si>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</si>
  <si>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</si>
  <si>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</si>
  <si>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</si>
  <si>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</si>
  <si>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</si>
  <si>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</si>
  <si>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</si>
  <si>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</si>
  <si>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</si>
  <si>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</si>
  <si>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</si>
  <si>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</si>
  <si>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</si>
  <si>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</si>
  <si>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</si>
  <si>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</si>
  <si>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</si>
  <si>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</si>
  <si>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</si>
  <si>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</si>
  <si>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</si>
  <si>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</si>
  <si>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</si>
  <si>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</si>
  <si>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</si>
  <si>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</si>
  <si>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</si>
  <si>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</si>
  <si>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</si>
  <si>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</si>
  <si>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</si>
  <si>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</si>
  <si>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</si>
  <si>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</si>
  <si>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</si>
  <si>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</si>
  <si>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</si>
  <si>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</si>
  <si>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</si>
  <si>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</si>
  <si>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</si>
  <si>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</si>
  <si>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</si>
  <si>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</si>
  <si>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</si>
  <si>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</si>
  <si>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</si>
  <si>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</si>
  <si>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</si>
  <si>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</si>
  <si>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</si>
  <si>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</si>
  <si>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</si>
  <si>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</si>
  <si>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</si>
  <si>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</si>
  <si>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</si>
  <si>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</si>
  <si>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</si>
  <si>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</si>
  <si>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</si>
  <si>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</si>
  <si>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</si>
  <si>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</si>
  <si>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</si>
  <si>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</si>
  <si>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</si>
  <si>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</si>
  <si>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</si>
  <si>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</si>
  <si>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</si>
  <si>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</si>
  <si>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</si>
  <si>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</si>
  <si>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</si>
  <si>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</si>
  <si>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</si>
  <si>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</si>
  <si>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</si>
  <si>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</si>
  <si>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</si>
  <si>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</si>
  <si>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</si>
  <si>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</si>
  <si>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</si>
  <si>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</si>
  <si>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</si>
  <si>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</si>
  <si>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</si>
  <si>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</si>
  <si>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</si>
  <si>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</si>
  <si>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</si>
  <si>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</si>
  <si>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</si>
  <si>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</si>
  <si>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</si>
  <si>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</si>
  <si>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</si>
  <si>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</si>
  <si>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</si>
  <si>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</si>
  <si>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</si>
  <si>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</si>
  <si>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</si>
  <si>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</si>
  <si>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</si>
  <si>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</si>
  <si>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</si>
  <si>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</si>
  <si>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</si>
  <si>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</si>
  <si>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</si>
  <si>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</si>
  <si>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</si>
  <si>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</si>
  <si>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</si>
  <si>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</si>
  <si>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</si>
  <si>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</si>
  <si>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</si>
  <si>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</si>
  <si>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</si>
  <si>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</si>
  <si>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</si>
  <si>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</si>
  <si>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</si>
  <si>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</si>
  <si>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</si>
  <si>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</si>
  <si>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</si>
  <si>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</si>
  <si>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</si>
  <si>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</si>
  <si>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</si>
  <si>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</si>
  <si>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</si>
  <si>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</si>
  <si>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</si>
  <si>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</si>
  <si>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</si>
  <si>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</si>
  <si>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</si>
  <si>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</si>
  <si>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</si>
  <si>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</si>
  <si>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</si>
  <si>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</si>
  <si>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</si>
  <si>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</si>
  <si>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</si>
  <si>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</si>
  <si>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</si>
  <si>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</si>
  <si>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</si>
  <si>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</si>
  <si>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</si>
  <si>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</si>
  <si>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</si>
  <si>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</si>
  <si>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</si>
  <si>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</si>
  <si>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</si>
  <si>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</si>
  <si>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</si>
  <si>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</si>
  <si>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</si>
  <si>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</si>
  <si>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</si>
  <si>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</si>
  <si>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</si>
  <si>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</si>
  <si>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</si>
  <si>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</si>
  <si>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</si>
  <si>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</si>
  <si>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</si>
  <si>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</si>
  <si>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</si>
  <si>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</si>
  <si>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</si>
  <si>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</si>
  <si>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</si>
  <si>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</si>
  <si>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</si>
  <si>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</si>
  <si>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</si>
  <si>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</si>
  <si>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</si>
  <si>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</si>
  <si>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</si>
  <si>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</si>
  <si>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</si>
  <si>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</si>
  <si>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</si>
  <si>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</si>
  <si>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</si>
  <si>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</si>
  <si>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</si>
  <si>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</si>
  <si>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</si>
  <si>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</si>
  <si>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</si>
  <si>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</si>
  <si>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</si>
  <si>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</si>
  <si>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</si>
  <si>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</si>
  <si>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</si>
  <si>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</si>
  <si>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</si>
  <si>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</si>
  <si>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</si>
  <si>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</si>
  <si>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</si>
  <si>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</si>
  <si>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</si>
  <si>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</si>
  <si>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</si>
  <si>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</si>
  <si>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</si>
  <si>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</si>
  <si>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</si>
  <si>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</si>
  <si>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</si>
  <si>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</si>
  <si>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</si>
  <si>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</si>
  <si>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</si>
  <si>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</si>
  <si>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</si>
  <si>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</si>
  <si>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</si>
  <si>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</si>
  <si>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</si>
  <si>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</si>
  <si>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</si>
  <si>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</si>
  <si>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</si>
  <si>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</si>
  <si>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</si>
  <si>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</si>
  <si>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</si>
  <si>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</si>
  <si>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</si>
  <si>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</si>
  <si>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</si>
  <si>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</si>
  <si>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</si>
  <si>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</si>
  <si>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</si>
  <si>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</si>
  <si>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</si>
  <si>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</si>
  <si>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</si>
  <si>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</si>
  <si>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</si>
  <si>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</si>
  <si>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</si>
  <si>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</si>
  <si>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</si>
  <si>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</si>
  <si>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</si>
  <si>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</si>
  <si>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</si>
  <si>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</si>
  <si>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</si>
  <si>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</si>
  <si>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</si>
  <si>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</si>
  <si>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</si>
  <si>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</si>
  <si>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</si>
  <si>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</si>
  <si>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</si>
  <si>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</si>
  <si>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</si>
  <si>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</si>
  <si>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</si>
  <si>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</si>
  <si>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</si>
  <si>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</si>
  <si>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</si>
  <si>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</si>
  <si>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</si>
  <si>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</si>
  <si>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</si>
  <si>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</si>
  <si>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</si>
  <si>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</si>
  <si>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</si>
  <si>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</si>
  <si>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</si>
  <si>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</si>
  <si>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</si>
  <si>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</si>
  <si>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</si>
  <si>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</si>
  <si>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</si>
  <si>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</si>
  <si>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</si>
  <si>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</si>
  <si>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</si>
  <si>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</si>
  <si>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</si>
  <si>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</si>
  <si>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</si>
  <si>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</si>
  <si>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</si>
  <si>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</si>
  <si>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</si>
  <si>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</si>
  <si>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</si>
  <si>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</si>
  <si>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</si>
  <si>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</si>
  <si>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</si>
  <si>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</si>
  <si>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</si>
  <si>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</si>
  <si>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</si>
  <si>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</si>
  <si>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</si>
  <si>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</si>
  <si>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</si>
  <si>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</si>
  <si>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</si>
  <si>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</si>
  <si>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</si>
  <si>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</si>
  <si>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</si>
  <si>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</si>
  <si>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</si>
  <si>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</si>
  <si>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</si>
  <si>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</si>
  <si>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</si>
  <si>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</si>
  <si>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</si>
  <si>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</si>
  <si>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</si>
  <si>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</si>
  <si>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</si>
  <si>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</si>
  <si>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</si>
  <si>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</si>
  <si>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</si>
  <si>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</si>
  <si>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</si>
  <si>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</si>
  <si>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</si>
  <si>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</si>
  <si>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</si>
  <si>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</si>
  <si>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</si>
  <si>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</si>
  <si>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</si>
  <si>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</si>
  <si>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</si>
  <si>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</si>
  <si>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</si>
  <si>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</si>
  <si>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</si>
  <si>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</si>
  <si>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</si>
  <si>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</si>
  <si>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</si>
  <si>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</si>
  <si>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</si>
  <si>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</si>
  <si>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</si>
  <si>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</si>
  <si>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</si>
  <si>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</si>
  <si>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</si>
  <si>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</si>
  <si>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</si>
  <si>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</si>
  <si>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</si>
  <si>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</si>
  <si>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</si>
  <si>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</si>
  <si>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</si>
  <si>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</si>
  <si>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</si>
  <si>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</si>
  <si>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</si>
  <si>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</si>
  <si>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</si>
  <si>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</si>
  <si>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</si>
  <si>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</si>
  <si>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</si>
  <si>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</si>
  <si>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</si>
  <si>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</si>
  <si>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</si>
  <si>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</si>
  <si>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</si>
  <si>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</si>
  <si>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</si>
  <si>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</si>
  <si>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</si>
  <si>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</si>
  <si>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</si>
  <si>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</si>
  <si>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</si>
  <si>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</si>
  <si>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</si>
  <si>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</si>
  <si>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</si>
  <si>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</si>
  <si>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</si>
  <si>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</si>
  <si>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</si>
  <si>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</si>
  <si>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</si>
  <si>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</si>
  <si>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</si>
  <si>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</si>
  <si>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</si>
  <si>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</si>
  <si>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</si>
  <si>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</si>
  <si>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</si>
  <si>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</si>
  <si>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</si>
  <si>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</si>
  <si>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</si>
  <si>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</si>
  <si>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</si>
  <si>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</si>
  <si>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</si>
  <si>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</si>
  <si>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</si>
  <si>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</si>
  <si>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</si>
  <si>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</si>
  <si>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</si>
  <si>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</si>
  <si>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</si>
  <si>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</si>
  <si>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</si>
  <si>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</si>
  <si>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</si>
  <si>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</si>
  <si>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</si>
  <si>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</si>
  <si>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</si>
  <si>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</si>
  <si>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</si>
  <si>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</si>
  <si>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</si>
  <si>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</si>
  <si>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</si>
  <si>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</si>
  <si>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</si>
  <si>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</si>
  <si>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</si>
  <si>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</si>
  <si>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</si>
  <si>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</si>
  <si>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</si>
  <si>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</si>
  <si>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</si>
  <si>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</si>
  <si>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</si>
  <si>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</si>
  <si>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</si>
  <si>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</si>
  <si>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</si>
  <si>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</si>
  <si>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</si>
  <si>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</si>
  <si>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</si>
  <si>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</si>
  <si>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</si>
  <si>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</si>
  <si>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</si>
  <si>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</si>
  <si>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</si>
  <si>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</si>
  <si>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</si>
  <si>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</si>
  <si>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</si>
  <si>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</si>
  <si>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</si>
  <si>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</si>
  <si>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</si>
  <si>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</si>
  <si>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</si>
  <si>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</si>
  <si>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</si>
  <si>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</si>
  <si>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</si>
  <si>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</si>
  <si>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</si>
  <si>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</si>
  <si>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</si>
  <si>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</si>
  <si>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</si>
  <si>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</si>
  <si>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</si>
  <si>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</si>
  <si>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</si>
  <si>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</si>
  <si>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</si>
  <si>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</si>
  <si>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</si>
  <si>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</si>
  <si>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</si>
  <si>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</si>
  <si>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</si>
  <si>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</si>
  <si>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</si>
  <si>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</si>
  <si>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</si>
  <si>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</si>
  <si>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</si>
  <si>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</si>
  <si>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</si>
  <si>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</si>
  <si>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</si>
  <si>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</si>
  <si>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</si>
  <si>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</si>
  <si>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</si>
  <si>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</si>
  <si>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</si>
  <si>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</si>
  <si>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</si>
  <si>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</si>
  <si>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</si>
  <si>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</si>
  <si>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</si>
  <si>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</si>
  <si>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</si>
  <si>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</si>
  <si>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</si>
  <si>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</si>
  <si>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</si>
  <si>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</si>
  <si>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</si>
  <si>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</si>
  <si>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</si>
  <si>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</si>
  <si>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</si>
  <si>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</si>
  <si>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</si>
  <si>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</si>
  <si>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</si>
  <si>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</si>
  <si>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</si>
  <si>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</si>
  <si>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</si>
  <si>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</si>
  <si>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</si>
  <si>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</si>
  <si>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</si>
  <si>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</si>
  <si>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</si>
  <si>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</si>
  <si>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</si>
  <si>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</si>
  <si>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</si>
  <si>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</si>
  <si>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</si>
  <si>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</si>
  <si>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</si>
  <si>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</si>
  <si>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</si>
  <si>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</si>
  <si>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</si>
  <si>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</si>
  <si>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</si>
  <si>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</si>
  <si>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</si>
  <si>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</si>
  <si>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</si>
  <si>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</si>
  <si>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</si>
  <si>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</si>
  <si>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</si>
  <si>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</si>
  <si>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</si>
  <si>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</si>
  <si>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</si>
  <si>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</si>
  <si>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</si>
  <si>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</si>
  <si>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</si>
  <si>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</si>
  <si>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</si>
  <si>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</si>
  <si>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</si>
  <si>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</si>
  <si>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</si>
  <si>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</si>
  <si>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</si>
  <si>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</si>
  <si>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</si>
  <si>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</si>
  <si>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</si>
  <si>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</si>
  <si>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</si>
  <si>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</si>
  <si>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</si>
  <si>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</si>
  <si>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</si>
  <si>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</si>
  <si>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</si>
  <si>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</si>
  <si>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</si>
  <si>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</si>
  <si>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</si>
  <si>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</si>
  <si>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</si>
  <si>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</si>
  <si>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</si>
  <si>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</si>
  <si>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</si>
  <si>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</si>
  <si>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</si>
  <si>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</si>
  <si>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</si>
  <si>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</si>
  <si>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</si>
  <si>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</si>
  <si>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</si>
  <si>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</si>
  <si>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</si>
  <si>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</si>
  <si>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</si>
  <si>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</si>
  <si>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</si>
  <si>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</si>
  <si>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</si>
  <si>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</si>
  <si>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</si>
  <si>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</si>
  <si>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</si>
  <si>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</si>
  <si>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</si>
  <si>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</si>
  <si>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</si>
  <si>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</si>
  <si>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</si>
  <si>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</si>
  <si>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</si>
  <si>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</si>
  <si>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</si>
  <si>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</si>
  <si>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</si>
  <si>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</si>
  <si>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</si>
  <si>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</si>
  <si>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</si>
  <si>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</si>
  <si>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</si>
  <si>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</si>
  <si>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</si>
  <si>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</si>
  <si>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</si>
  <si>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</si>
  <si>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</si>
  <si>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</si>
  <si>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</si>
  <si>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</si>
  <si>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</si>
  <si>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</si>
  <si>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</si>
  <si>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</si>
  <si>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</si>
  <si>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</si>
  <si>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</si>
  <si>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</si>
  <si>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</si>
  <si>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</si>
  <si>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</si>
  <si>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</si>
  <si>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</si>
  <si>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</si>
  <si>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</si>
  <si>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</si>
  <si>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</si>
  <si>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</si>
  <si>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</si>
  <si>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</si>
  <si>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</si>
  <si>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</si>
  <si>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</si>
  <si>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</si>
  <si>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</si>
  <si>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</si>
  <si>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</si>
  <si>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</si>
  <si>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</si>
  <si>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</si>
  <si>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</si>
  <si>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</si>
  <si>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</si>
  <si>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</si>
  <si>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</si>
  <si>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</si>
  <si>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</si>
  <si>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</si>
  <si>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</si>
  <si>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</si>
  <si>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</si>
  <si>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</si>
  <si>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</si>
  <si>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</si>
  <si>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</si>
  <si>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</si>
  <si>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</si>
  <si>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</si>
  <si>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</si>
  <si>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</si>
  <si>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</si>
  <si>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</si>
  <si>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</si>
  <si>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</si>
  <si>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</si>
  <si>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</si>
  <si>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</si>
  <si>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</si>
  <si>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</si>
  <si>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</si>
  <si>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</si>
  <si>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</si>
  <si>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</si>
  <si>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</si>
  <si>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</si>
  <si>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</si>
  <si>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</si>
  <si>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</si>
  <si>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</si>
  <si>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</si>
  <si>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</si>
  <si>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</si>
  <si>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</si>
  <si>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</si>
  <si>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</si>
  <si>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</si>
  <si>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</si>
  <si>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</si>
  <si>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</si>
  <si>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</si>
  <si>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</si>
  <si>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</si>
  <si>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</si>
  <si>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</si>
  <si>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</si>
  <si>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</si>
  <si>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</si>
  <si>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</si>
  <si>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</si>
  <si>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</si>
  <si>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</si>
  <si>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</si>
  <si>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</si>
  <si>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</si>
  <si>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</si>
  <si>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</si>
  <si>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</si>
  <si>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</si>
  <si>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</si>
  <si>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</si>
  <si>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</si>
  <si>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</si>
  <si>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</si>
  <si>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</si>
  <si>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</si>
  <si>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</si>
  <si>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</si>
  <si>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</si>
  <si>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</si>
  <si>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</si>
  <si>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</si>
  <si>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</si>
  <si>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</si>
  <si>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</si>
  <si>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</si>
  <si>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</si>
  <si>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</si>
  <si>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</si>
  <si>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</si>
  <si>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</si>
  <si>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</si>
  <si>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</si>
  <si>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</si>
  <si>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</si>
  <si>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</si>
  <si>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</si>
  <si>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</si>
  <si>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</si>
  <si>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</si>
  <si>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</si>
  <si>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</si>
  <si>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</si>
  <si>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</si>
  <si>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</si>
  <si>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</si>
  <si>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</si>
  <si>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</si>
  <si>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</si>
  <si>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</si>
  <si>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</si>
  <si>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</si>
  <si>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</si>
  <si>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</si>
  <si>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</si>
  <si>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</si>
  <si>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</si>
  <si>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</si>
  <si>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</si>
  <si>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</si>
  <si>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</si>
  <si>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</si>
  <si>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</si>
  <si>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</si>
  <si>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</si>
  <si>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</si>
  <si>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</si>
  <si>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</si>
  <si>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</si>
  <si>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</si>
  <si>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</si>
  <si>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</si>
  <si>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</si>
  <si>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</si>
  <si>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</si>
  <si>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</si>
  <si>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</si>
  <si>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</si>
  <si>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</si>
  <si>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</si>
  <si>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</si>
  <si>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</si>
  <si>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</si>
  <si>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</si>
  <si>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</si>
  <si>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</si>
  <si>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</si>
  <si>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</si>
  <si>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</si>
  <si>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</si>
  <si>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</si>
  <si>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</si>
  <si>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</si>
  <si>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</si>
  <si>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</si>
  <si>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</si>
  <si>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</si>
  <si>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</si>
  <si>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</si>
  <si>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</si>
  <si>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</si>
  <si>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</si>
  <si>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</si>
  <si>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</si>
  <si>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</si>
  <si>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</si>
  <si>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</si>
  <si>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</si>
  <si>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</si>
  <si>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</si>
  <si>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</si>
  <si>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</si>
  <si>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</si>
  <si>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</si>
  <si>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</si>
  <si>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</si>
  <si>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</si>
  <si>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</si>
  <si>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</si>
  <si>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</si>
  <si>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</si>
  <si>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</si>
  <si>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</si>
  <si>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</si>
  <si>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</si>
  <si>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</si>
  <si>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</si>
  <si>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</si>
  <si>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</si>
  <si>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</si>
  <si>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</si>
  <si>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</si>
  <si>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</si>
  <si>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</si>
  <si>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</si>
  <si>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</si>
  <si>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</si>
  <si>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</si>
  <si>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</si>
  <si>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</si>
  <si>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</si>
  <si>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</si>
  <si>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</si>
  <si>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</si>
  <si>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</si>
  <si>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</si>
  <si>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</si>
  <si>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</si>
  <si>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</si>
  <si>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</si>
  <si>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</si>
  <si>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</si>
  <si>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</si>
  <si>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</si>
  <si>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</si>
  <si>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</si>
  <si>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</si>
  <si>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</si>
  <si>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</si>
  <si>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</si>
  <si>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</si>
  <si>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</si>
  <si>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</si>
  <si>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</si>
  <si>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</si>
  <si>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</si>
  <si>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</si>
  <si>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</si>
  <si>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</si>
  <si>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</si>
  <si>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</si>
  <si>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</si>
  <si>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</si>
  <si>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</si>
  <si>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</si>
  <si>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</si>
  <si>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</si>
  <si>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</si>
  <si>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</si>
  <si>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</si>
  <si>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</si>
  <si>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</si>
  <si>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</si>
  <si>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</si>
  <si>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</si>
  <si>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</si>
  <si>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</si>
  <si>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</si>
  <si>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</si>
  <si>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</si>
  <si>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</si>
  <si>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</si>
  <si>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</si>
  <si>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</si>
  <si>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</si>
  <si>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</si>
  <si>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</si>
  <si>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</si>
  <si>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</si>
  <si>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</si>
  <si>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</si>
  <si>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</si>
  <si>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</si>
  <si>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</si>
  <si>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</si>
  <si>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</si>
  <si>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</si>
  <si>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</si>
  <si>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</si>
  <si>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</si>
  <si>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</si>
  <si>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</si>
  <si>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</si>
  <si>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</si>
  <si>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</si>
  <si>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</si>
  <si>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</si>
  <si>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</si>
  <si>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</si>
  <si>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</si>
  <si>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</si>
  <si>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</si>
  <si>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</si>
  <si>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</si>
  <si>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</si>
  <si>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</si>
  <si>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</si>
  <si>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</si>
  <si>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</si>
  <si>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</si>
  <si>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</si>
  <si>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</si>
  <si>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</si>
  <si>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</si>
  <si>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</si>
  <si>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</si>
  <si>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</si>
  <si>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</si>
  <si>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</si>
  <si>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</si>
  <si>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</si>
  <si>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</si>
  <si>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</si>
  <si>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</si>
  <si>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</si>
  <si>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</si>
  <si>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</si>
  <si>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</si>
  <si>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</si>
  <si>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</si>
  <si>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</si>
  <si>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</si>
  <si>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</si>
  <si>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</si>
  <si>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</si>
  <si>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</si>
  <si>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</si>
  <si>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</si>
  <si>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</si>
  <si>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</si>
  <si>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</si>
  <si>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</si>
  <si>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</si>
  <si>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</si>
  <si>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</si>
  <si>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</si>
  <si>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</si>
  <si>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</si>
  <si>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</si>
  <si>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</si>
  <si>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</si>
  <si>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</si>
  <si>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</si>
  <si>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</si>
  <si>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</si>
  <si>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</si>
  <si>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</si>
  <si>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</si>
  <si>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</si>
  <si>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</si>
  <si>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</si>
  <si>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</si>
  <si>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</si>
  <si>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</si>
  <si>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</si>
  <si>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</si>
  <si>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</si>
  <si>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</si>
  <si>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</si>
  <si>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</si>
  <si>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</si>
  <si>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</si>
  <si>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</si>
  <si>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</si>
  <si>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</si>
  <si>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</si>
  <si>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</si>
  <si>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</si>
  <si>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</si>
  <si>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</si>
  <si>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</si>
  <si>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</si>
  <si>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</si>
  <si>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</si>
  <si>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</si>
  <si>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</si>
  <si>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</si>
  <si>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</si>
  <si>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</si>
  <si>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</si>
  <si>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</si>
  <si>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</si>
  <si>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</si>
  <si>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</si>
  <si>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</si>
  <si>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</si>
  <si>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</si>
  <si>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</si>
  <si>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</si>
  <si>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</si>
  <si>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</si>
  <si>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</si>
  <si>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</si>
  <si>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</si>
  <si>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</si>
  <si>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</si>
  <si>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</si>
  <si>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</si>
  <si>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</si>
  <si>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</si>
  <si>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</si>
  <si>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</si>
  <si>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</si>
  <si>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</si>
  <si>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</si>
  <si>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</si>
  <si>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</si>
  <si>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</si>
  <si>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</si>
  <si>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</si>
  <si>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</si>
  <si>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</si>
  <si>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</si>
  <si>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</si>
  <si>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</si>
  <si>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</si>
  <si>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</si>
  <si>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</si>
  <si>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</si>
  <si>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</si>
  <si>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</si>
  <si>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</si>
  <si>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</si>
  <si>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</si>
  <si>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</si>
  <si>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</si>
  <si>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</si>
  <si>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</si>
  <si>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</si>
  <si>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</si>
  <si>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</si>
  <si>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</si>
  <si>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</si>
  <si>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</si>
  <si>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</si>
  <si>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</si>
  <si>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</si>
  <si>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</si>
  <si>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</si>
  <si>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</si>
  <si>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</si>
  <si>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</si>
  <si>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</si>
  <si>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</si>
  <si>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</si>
  <si>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</si>
  <si>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</si>
  <si>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</si>
  <si>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</si>
  <si>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</si>
  <si>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</si>
  <si>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</si>
  <si>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</si>
  <si>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</si>
  <si>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</si>
  <si>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</si>
  <si>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</si>
  <si>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</si>
  <si>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</si>
  <si>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</si>
  <si>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</si>
  <si>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</si>
  <si>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</si>
  <si>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</si>
  <si>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</si>
  <si>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</si>
  <si>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</si>
  <si>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</si>
  <si>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</si>
  <si>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</si>
  <si>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</si>
  <si>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</si>
  <si>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</si>
  <si>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</si>
  <si>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</si>
  <si>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</si>
  <si>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</si>
  <si>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</si>
  <si>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</si>
  <si>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</si>
  <si>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</si>
  <si>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</si>
  <si>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</si>
  <si>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</si>
  <si>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</si>
  <si>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</si>
  <si>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</si>
  <si>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</si>
  <si>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</si>
  <si>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</si>
  <si>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</si>
  <si>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</si>
  <si>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</si>
  <si>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</si>
  <si>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</si>
  <si>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</si>
  <si>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</si>
  <si>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</si>
  <si>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</si>
  <si>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</si>
  <si>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</si>
  <si>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</si>
  <si>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</si>
  <si>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</si>
  <si>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</si>
  <si>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</si>
  <si>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</si>
  <si>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</si>
  <si>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</si>
  <si>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</si>
  <si>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</si>
  <si>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</si>
  <si>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</si>
  <si>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</si>
  <si>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</si>
  <si>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</si>
  <si>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</si>
  <si>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</si>
  <si>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</si>
  <si>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</si>
  <si>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</si>
  <si>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</si>
  <si>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</si>
  <si>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</si>
  <si>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</si>
  <si>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</si>
  <si>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</si>
  <si>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</si>
  <si>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</si>
  <si>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</si>
  <si>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</si>
  <si>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</si>
  <si>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</si>
  <si>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</si>
  <si>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</si>
  <si>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</si>
  <si>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</si>
  <si>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</si>
  <si>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</si>
  <si>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</si>
  <si>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</si>
  <si>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</si>
  <si>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</si>
  <si>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</si>
  <si>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</si>
  <si>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</si>
  <si>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</si>
  <si>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</si>
  <si>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</si>
  <si>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</si>
  <si>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</si>
  <si>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</si>
  <si>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</si>
  <si>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</si>
  <si>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</si>
  <si>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</si>
  <si>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</si>
  <si>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</si>
  <si>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</si>
  <si>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</si>
  <si>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</si>
  <si>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</si>
  <si>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</si>
  <si>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</si>
  <si>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</si>
  <si>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</si>
  <si>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</si>
  <si>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</si>
  <si>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</si>
  <si>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</si>
  <si>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</si>
  <si>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</si>
  <si>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</si>
  <si>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</si>
  <si>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</si>
  <si>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</si>
  <si>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</si>
  <si>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</si>
  <si>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</si>
  <si>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</si>
  <si>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</si>
  <si>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</si>
  <si>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</si>
  <si>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</si>
  <si>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</si>
  <si>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</si>
  <si>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</si>
  <si>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</si>
  <si>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</si>
  <si>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</si>
  <si>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</si>
  <si>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</si>
  <si>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</si>
  <si>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</si>
  <si>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</si>
  <si>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</si>
  <si>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</si>
  <si>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</si>
  <si>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</si>
  <si>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</si>
  <si>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</si>
  <si>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</si>
  <si>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</si>
  <si>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</si>
  <si>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</si>
  <si>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</si>
  <si>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</si>
  <si>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</si>
  <si>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</si>
  <si>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</si>
  <si>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</si>
  <si>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</si>
  <si>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</si>
  <si>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</si>
  <si>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</si>
  <si>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</si>
  <si>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</si>
  <si>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</si>
  <si>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</si>
  <si>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</si>
  <si>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</si>
  <si>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</si>
  <si>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</si>
  <si>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</si>
  <si>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</si>
  <si>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</si>
  <si>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</si>
  <si>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</si>
  <si>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</si>
  <si>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</si>
  <si>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</si>
  <si>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</si>
  <si>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</si>
  <si>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</si>
  <si>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</si>
  <si>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</si>
  <si>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</si>
  <si>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</si>
  <si>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</si>
  <si>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</si>
  <si>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</si>
  <si>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</si>
  <si>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</si>
  <si>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</si>
  <si>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</si>
  <si>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</si>
  <si>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</si>
  <si>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</si>
  <si>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</si>
  <si>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</si>
  <si>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</si>
  <si>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</si>
  <si>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</si>
  <si>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</si>
  <si>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</si>
  <si>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</si>
  <si>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</si>
  <si>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</si>
  <si>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</si>
  <si>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</si>
  <si>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</si>
  <si>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</si>
  <si>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</si>
  <si>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</si>
  <si>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</si>
  <si>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</si>
  <si>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</si>
  <si>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</si>
  <si>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</si>
  <si>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</si>
  <si>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</si>
  <si>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</si>
  <si>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</si>
  <si>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</si>
  <si>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</si>
  <si>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</si>
  <si>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</si>
  <si>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</si>
  <si>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</si>
  <si>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</si>
  <si>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</si>
  <si>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</si>
  <si>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</si>
  <si>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</si>
  <si>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</si>
  <si>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</si>
  <si>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</si>
  <si>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</si>
  <si>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</si>
  <si>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</si>
  <si>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</si>
  <si>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</si>
  <si>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</si>
  <si>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</si>
  <si>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</si>
  <si>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</si>
  <si>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</si>
  <si>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</si>
  <si>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</si>
  <si>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</si>
  <si>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</si>
  <si>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</si>
  <si>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</si>
  <si>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</si>
  <si>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</si>
  <si>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</si>
  <si>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</si>
  <si>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</si>
  <si>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</si>
  <si>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</si>
  <si>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</si>
  <si>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</si>
  <si>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</si>
  <si>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</si>
  <si>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</si>
  <si>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</si>
  <si>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</si>
  <si>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</si>
  <si>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</si>
  <si>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</si>
  <si>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</si>
  <si>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</si>
  <si>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</si>
  <si>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</si>
  <si>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</si>
  <si>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</si>
  <si>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</si>
  <si>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</si>
  <si>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</si>
  <si>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</si>
  <si>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</si>
  <si>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</si>
  <si>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</si>
  <si>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</si>
  <si>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</si>
  <si>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</si>
  <si>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</si>
  <si>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</si>
  <si>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</si>
  <si>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</si>
  <si>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</si>
  <si>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</si>
  <si>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</si>
  <si>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</si>
  <si>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</si>
  <si>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</si>
  <si>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</si>
  <si>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</si>
  <si>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</si>
  <si>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</si>
  <si>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</si>
  <si>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</si>
  <si>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</si>
  <si>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</si>
  <si>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</si>
  <si>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</si>
  <si>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</si>
  <si>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</si>
  <si>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</si>
  <si>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</si>
  <si>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</si>
  <si>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</si>
  <si>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</si>
  <si>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</si>
  <si>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</si>
  <si>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</si>
  <si>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</si>
  <si>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</si>
  <si>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</si>
  <si>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</si>
  <si>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</si>
  <si>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</si>
  <si>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</si>
  <si>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</si>
  <si>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</si>
  <si>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</si>
  <si>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</si>
  <si>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</si>
  <si>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</si>
  <si>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</si>
  <si>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</si>
  <si>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</si>
  <si>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</si>
  <si>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</si>
  <si>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</si>
  <si>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</si>
  <si>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</si>
  <si>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</si>
  <si>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</si>
  <si>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</si>
  <si>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</si>
  <si>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</si>
  <si>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</si>
  <si>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</si>
  <si>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</si>
  <si>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</si>
  <si>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</si>
  <si>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</si>
  <si>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</si>
  <si>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</si>
  <si>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</si>
  <si>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</si>
  <si>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</si>
  <si>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</si>
  <si>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</si>
  <si>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</si>
  <si>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</si>
  <si>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</si>
  <si>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</si>
  <si>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</si>
  <si>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</si>
  <si>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</si>
  <si>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</si>
  <si>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</si>
  <si>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</si>
  <si>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</si>
  <si>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</si>
  <si>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</si>
  <si>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</si>
  <si>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</si>
  <si>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</si>
  <si>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</si>
  <si>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</si>
  <si>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</si>
  <si>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</si>
  <si>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</si>
  <si>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</si>
  <si>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</si>
  <si>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</si>
  <si>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</si>
  <si>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</si>
  <si>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</si>
  <si>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</si>
  <si>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</si>
  <si>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</si>
  <si>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</si>
  <si>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</si>
  <si>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</si>
  <si>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</si>
  <si>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</si>
  <si>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</si>
  <si>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</si>
  <si>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</si>
  <si>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</si>
  <si>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</si>
  <si>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</si>
  <si>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</si>
  <si>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</si>
  <si>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</si>
  <si>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</si>
  <si>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</si>
  <si>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</si>
  <si>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</si>
  <si>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</si>
  <si>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</si>
  <si>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</si>
  <si>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</si>
  <si>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</si>
  <si>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</si>
  <si>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</si>
  <si>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</si>
  <si>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</si>
  <si>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</si>
  <si>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</si>
  <si>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</si>
  <si>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</si>
  <si>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</si>
  <si>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</si>
  <si>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</si>
  <si>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</si>
  <si>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</si>
  <si>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</si>
  <si>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</si>
  <si>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</si>
  <si>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</si>
  <si>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</si>
  <si>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</si>
  <si>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</si>
  <si>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</si>
  <si>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</si>
  <si>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</si>
  <si>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</si>
  <si>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</si>
  <si>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</si>
  <si>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</si>
  <si>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</si>
  <si>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</si>
  <si>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</si>
  <si>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</si>
  <si>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</si>
  <si>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</si>
  <si>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</si>
  <si>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</si>
  <si>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</si>
  <si>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</si>
  <si>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</si>
  <si>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</si>
  <si>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</si>
  <si>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</si>
  <si>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</si>
  <si>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</si>
  <si>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</si>
  <si>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</si>
  <si>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</si>
  <si>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</si>
  <si>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</si>
  <si>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</si>
  <si>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</si>
  <si>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</si>
  <si>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</si>
  <si>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</si>
  <si>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</si>
  <si>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</si>
  <si>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</si>
  <si>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</si>
  <si>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</si>
  <si>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</si>
  <si>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</si>
  <si>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</si>
  <si>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</si>
  <si>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</si>
  <si>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</si>
  <si>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</si>
  <si>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</si>
  <si>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</si>
  <si>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</si>
  <si>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</si>
  <si>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</si>
  <si>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</si>
  <si>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</si>
  <si>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</si>
  <si>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</si>
  <si>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</si>
  <si>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</si>
  <si>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</si>
  <si>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</si>
  <si>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</si>
  <si>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</si>
  <si>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</si>
  <si>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</si>
  <si>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</si>
  <si>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</si>
  <si>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</si>
  <si>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</si>
  <si>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</si>
  <si>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</si>
  <si>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</si>
  <si>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</si>
  <si>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</si>
  <si>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</si>
  <si>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</si>
  <si>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</si>
  <si>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</si>
  <si>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</si>
  <si>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</si>
  <si>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</si>
  <si>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</si>
  <si>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</si>
  <si>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</si>
  <si>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</si>
  <si>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</si>
  <si>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</si>
  <si>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</si>
  <si>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</si>
  <si>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</si>
  <si>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</si>
  <si>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</si>
  <si>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</si>
  <si>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</si>
  <si>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</si>
  <si>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</si>
  <si>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</si>
  <si>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</si>
  <si>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</si>
  <si>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</si>
  <si>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</si>
  <si>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</si>
  <si>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</si>
  <si>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</si>
  <si>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</si>
  <si>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</si>
  <si>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</si>
  <si>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</si>
  <si>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</si>
  <si>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</si>
  <si>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</si>
  <si>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</si>
  <si>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</si>
  <si>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</si>
  <si>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</si>
  <si>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</si>
  <si>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</si>
  <si>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</si>
  <si>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</si>
  <si>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</si>
  <si>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</si>
  <si>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</si>
  <si>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</si>
  <si>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</si>
  <si>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</si>
  <si>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</si>
  <si>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</si>
  <si>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</si>
  <si>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</si>
  <si>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</si>
  <si>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</si>
  <si>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</si>
  <si>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</si>
  <si>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</si>
  <si>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</si>
  <si>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</si>
  <si>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</si>
  <si>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</si>
  <si>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</si>
  <si>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</si>
  <si>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</si>
  <si>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</si>
  <si>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</si>
  <si>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</si>
  <si>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</si>
  <si>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</si>
  <si>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</si>
  <si>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</si>
  <si>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</si>
  <si>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</si>
  <si>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</si>
  <si>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</si>
  <si>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</si>
  <si>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</si>
  <si>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</si>
  <si>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</si>
  <si>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</si>
  <si>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</si>
  <si>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</si>
  <si>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</si>
  <si>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</si>
  <si>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</si>
  <si>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</si>
  <si>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</si>
  <si>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</si>
  <si>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</si>
  <si>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</si>
  <si>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</si>
  <si>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</si>
  <si>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</si>
  <si>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</si>
  <si>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</si>
  <si>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</si>
  <si>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</si>
  <si>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</si>
  <si>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</si>
  <si>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</si>
  <si>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</si>
  <si>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</si>
  <si>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</si>
  <si>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</si>
  <si>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</si>
  <si>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</si>
  <si>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</si>
  <si>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</si>
  <si>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</si>
  <si>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</si>
  <si>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</si>
  <si>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</si>
  <si>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</si>
  <si>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</si>
  <si>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</si>
  <si>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</si>
  <si>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</si>
  <si>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</si>
  <si>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</si>
  <si>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</si>
  <si>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</si>
  <si>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</si>
  <si>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</si>
  <si>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</si>
  <si>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</si>
  <si>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</si>
  <si>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</si>
  <si>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</si>
  <si>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</si>
  <si>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</si>
  <si>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</si>
  <si>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</si>
  <si>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</si>
  <si>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</si>
  <si>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</si>
  <si>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</si>
  <si>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</si>
  <si>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</si>
  <si>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</si>
  <si>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</si>
  <si>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</si>
  <si>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</si>
  <si>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</si>
  <si>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</si>
  <si>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</si>
  <si>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</si>
  <si>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</si>
  <si>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</si>
  <si>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</si>
  <si>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</si>
  <si>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</si>
  <si>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</si>
  <si>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</si>
  <si>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</si>
  <si>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</si>
  <si>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</si>
  <si>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</si>
  <si>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</si>
  <si>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</si>
  <si>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</si>
  <si>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</si>
  <si>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</si>
  <si>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</si>
  <si>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</si>
  <si>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</si>
  <si>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</si>
  <si>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</si>
  <si>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</si>
  <si>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</si>
  <si>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</si>
  <si>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</si>
  <si>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</si>
  <si>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</si>
  <si>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</si>
  <si>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</si>
  <si>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</si>
  <si>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</si>
  <si>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</si>
  <si>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</si>
  <si>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</si>
  <si>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</si>
  <si>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</si>
  <si>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</si>
  <si>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</si>
  <si>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</si>
  <si>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</si>
  <si>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</si>
  <si>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</si>
  <si>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</si>
  <si>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</si>
  <si>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</si>
  <si>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</si>
  <si>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</si>
  <si>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</si>
  <si>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</si>
  <si>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</si>
  <si>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</si>
  <si>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</si>
  <si>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</si>
  <si>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</si>
  <si>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</si>
  <si>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</si>
  <si>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</si>
  <si>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</si>
  <si>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</si>
  <si>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</si>
  <si>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</si>
  <si>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</si>
  <si>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</si>
  <si>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</si>
  <si>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</si>
  <si>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</si>
  <si>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</si>
  <si>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</si>
  <si>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</si>
  <si>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</si>
  <si>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</si>
  <si>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</si>
  <si>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</si>
  <si>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</si>
  <si>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</si>
  <si>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</si>
  <si>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</si>
  <si>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</si>
  <si>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</si>
  <si>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</si>
  <si>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</si>
  <si>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</si>
  <si>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</si>
  <si>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</si>
  <si>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</si>
  <si>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</si>
  <si>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</si>
  <si>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</si>
  <si>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</si>
  <si>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</si>
  <si>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</si>
  <si>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</si>
  <si>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</si>
  <si>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</si>
  <si>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</si>
  <si>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</si>
  <si>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</si>
  <si>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</si>
  <si>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</si>
  <si>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</si>
  <si>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</si>
  <si>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</si>
  <si>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</si>
  <si>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</si>
  <si>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</si>
  <si>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</si>
  <si>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</si>
  <si>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</si>
  <si>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</si>
  <si>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</si>
  <si>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</si>
  <si>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</si>
  <si>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</si>
  <si>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</si>
  <si>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</si>
  <si>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</si>
  <si>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</si>
  <si>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</si>
  <si>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</si>
  <si>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</si>
  <si>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</si>
  <si>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</si>
  <si>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</si>
  <si>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</si>
  <si>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</si>
  <si>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</si>
  <si>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</si>
  <si>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</si>
  <si>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</si>
  <si>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</si>
  <si>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</si>
  <si>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</si>
  <si>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</si>
  <si>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</si>
  <si>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</si>
  <si>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</si>
  <si>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</si>
  <si>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</si>
  <si>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</si>
  <si>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</si>
  <si>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</si>
  <si>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</si>
  <si>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</si>
  <si>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</si>
  <si>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</si>
  <si>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</si>
  <si>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</si>
  <si>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</si>
  <si>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</si>
  <si>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</si>
  <si>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</si>
  <si>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</si>
  <si>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</si>
  <si>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</si>
  <si>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</si>
  <si>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</si>
  <si>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</si>
  <si>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</si>
  <si>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</si>
  <si>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</si>
  <si>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</si>
  <si>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</si>
  <si>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</si>
  <si>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</si>
  <si>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</si>
  <si>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</si>
  <si>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</si>
  <si>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</si>
  <si>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</si>
  <si>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</si>
  <si>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</si>
  <si>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</si>
  <si>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</si>
  <si>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</si>
  <si>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</si>
  <si>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</si>
  <si>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</si>
  <si>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</si>
  <si>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</si>
  <si>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</si>
  <si>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</si>
  <si>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</si>
  <si>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</si>
  <si>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</si>
  <si>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</si>
  <si>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</si>
  <si>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</si>
  <si>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</si>
  <si>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</si>
  <si>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</si>
  <si>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</si>
  <si>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</si>
  <si>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</si>
  <si>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</si>
  <si>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</si>
  <si>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</si>
  <si>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</si>
  <si>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</si>
  <si>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</si>
  <si>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</si>
  <si>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</si>
  <si>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</si>
  <si>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</si>
  <si>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</si>
  <si>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</si>
  <si>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</si>
  <si>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</si>
  <si>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</si>
  <si>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</si>
  <si>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</si>
  <si>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</si>
  <si>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</si>
  <si>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</si>
  <si>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</si>
  <si>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</si>
  <si>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</si>
  <si>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</si>
  <si>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</si>
  <si>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</si>
  <si>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</si>
  <si>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</si>
  <si>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</si>
  <si>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</si>
  <si>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</si>
  <si>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</si>
  <si>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</si>
  <si>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</si>
  <si>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</si>
  <si>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</si>
  <si>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</si>
  <si>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</si>
  <si>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</si>
  <si>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</si>
  <si>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</si>
  <si>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</si>
  <si>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</si>
  <si>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</si>
  <si>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</si>
  <si>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</si>
  <si>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</si>
  <si>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</si>
  <si>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</si>
  <si>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</si>
  <si>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</si>
  <si>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</si>
  <si>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</si>
  <si>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</si>
  <si>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</si>
  <si>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</si>
  <si>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</si>
  <si>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</si>
  <si>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</si>
  <si>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</si>
  <si>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</si>
  <si>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</si>
  <si>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</si>
  <si>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</si>
  <si>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</si>
  <si>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</si>
  <si>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</si>
  <si>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</si>
  <si>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</si>
  <si>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</si>
  <si>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</si>
  <si>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</si>
  <si>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</si>
  <si>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</si>
  <si>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</si>
  <si>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</si>
  <si>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</si>
  <si>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</si>
  <si>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</si>
  <si>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</si>
  <si>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</si>
  <si>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</si>
  <si>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</si>
  <si>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</si>
  <si>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</si>
  <si>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</si>
  <si>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</si>
  <si>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</si>
  <si>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</si>
  <si>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</si>
  <si>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</si>
  <si>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</si>
  <si>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</si>
  <si>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</si>
  <si>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</si>
  <si>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</si>
  <si>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</si>
  <si>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</si>
  <si>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</si>
  <si>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</si>
  <si>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</si>
  <si>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</si>
  <si>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</si>
  <si>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</si>
  <si>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</si>
  <si>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</si>
  <si>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</si>
  <si>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</si>
  <si>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</si>
  <si>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</si>
  <si>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</si>
  <si>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</si>
  <si>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</si>
  <si>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</si>
  <si>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</si>
  <si>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</si>
  <si>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</si>
  <si>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</si>
  <si>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</si>
  <si>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</si>
  <si>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</si>
  <si>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</si>
  <si>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</si>
  <si>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</si>
  <si>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</si>
  <si>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</si>
  <si>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</si>
  <si>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</si>
  <si>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</si>
  <si>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</si>
  <si>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</si>
  <si>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</si>
  <si>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</si>
  <si>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</si>
  <si>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</si>
  <si>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</si>
  <si>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</si>
  <si>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</si>
  <si>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</si>
  <si>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</si>
  <si>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</si>
  <si>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</si>
  <si>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</si>
  <si>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</si>
  <si>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</si>
  <si>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</si>
  <si>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</si>
  <si>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</si>
  <si>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</si>
  <si>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</si>
  <si>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</si>
  <si>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</si>
  <si>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</si>
  <si>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</si>
  <si>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</si>
  <si>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</si>
  <si>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</si>
  <si>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</si>
  <si>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</si>
  <si>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</si>
  <si>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</si>
  <si>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</si>
  <si>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</si>
  <si>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</si>
  <si>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</si>
  <si>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</si>
  <si>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</si>
  <si>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</si>
  <si>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</si>
  <si>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</si>
  <si>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</si>
  <si>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</si>
  <si>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</si>
  <si>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</si>
  <si>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</si>
  <si>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</si>
  <si>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</si>
  <si>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</si>
  <si>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</si>
  <si>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</si>
  <si>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</si>
  <si>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</si>
  <si>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</si>
  <si>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</si>
  <si>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</si>
  <si>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</si>
  <si>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</si>
  <si>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</si>
  <si>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</si>
  <si>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</si>
  <si>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</si>
  <si>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</si>
  <si>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</si>
  <si>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</si>
  <si>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</si>
  <si>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</si>
  <si>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</si>
  <si>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</si>
  <si>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</si>
  <si>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</si>
  <si>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</si>
  <si>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</si>
  <si>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</si>
  <si>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</si>
  <si>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</si>
  <si>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</si>
  <si>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</si>
  <si>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</si>
  <si>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</si>
  <si>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</si>
  <si>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</si>
  <si>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</si>
  <si>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</si>
  <si>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</si>
  <si>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</si>
  <si>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</si>
  <si>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</si>
  <si>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</si>
  <si>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</si>
  <si>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</si>
  <si>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</si>
  <si>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</si>
  <si>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</si>
  <si>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</si>
  <si>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</si>
  <si>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</si>
  <si>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</si>
  <si>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</si>
  <si>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</si>
  <si>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</si>
  <si>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</si>
  <si>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</si>
  <si>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</si>
  <si>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</si>
  <si>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</si>
  <si>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</si>
  <si>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</si>
  <si>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</si>
  <si>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</si>
  <si>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</si>
  <si>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</si>
  <si>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</si>
  <si>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</si>
  <si>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</si>
  <si>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</si>
  <si>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</si>
  <si>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</si>
  <si>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</si>
  <si>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</si>
  <si>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</si>
  <si>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</si>
  <si>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</si>
  <si>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</si>
  <si>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</si>
  <si>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</si>
  <si>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</si>
  <si>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</si>
  <si>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</si>
  <si>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</si>
  <si>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</si>
  <si>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</si>
  <si>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</si>
  <si>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</si>
  <si>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</si>
  <si>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</si>
  <si>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</si>
  <si>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</si>
  <si>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</si>
  <si>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</si>
  <si>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</si>
  <si>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</si>
  <si>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</si>
  <si>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</si>
  <si>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</si>
  <si>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</si>
  <si>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</si>
  <si>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</si>
  <si>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</si>
  <si>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</si>
  <si>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</si>
  <si>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</si>
  <si>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</si>
  <si>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</si>
  <si>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</si>
  <si>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</si>
  <si>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</si>
  <si>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</si>
  <si>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</si>
  <si>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</si>
  <si>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</si>
  <si>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</si>
  <si>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</si>
  <si>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</si>
  <si>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</si>
  <si>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</si>
  <si>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</si>
  <si>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</si>
  <si>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</si>
  <si>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</si>
  <si>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</si>
  <si>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</si>
  <si>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</si>
  <si>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</si>
  <si>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</si>
  <si>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</si>
  <si>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</si>
  <si>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</si>
  <si>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</si>
  <si>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</si>
  <si>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</si>
  <si>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</si>
  <si>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</si>
  <si>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</si>
  <si>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</si>
  <si>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</si>
  <si>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</si>
  <si>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</si>
  <si>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</si>
  <si>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</si>
  <si>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</si>
  <si>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</si>
  <si>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</si>
  <si>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</si>
  <si>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</si>
  <si>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</si>
  <si>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</si>
  <si>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</si>
  <si>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</si>
  <si>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</si>
  <si>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</si>
  <si>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</si>
  <si>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</si>
  <si>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</si>
  <si>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</si>
  <si>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</si>
  <si>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</si>
  <si>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</si>
  <si>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</si>
  <si>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</si>
  <si>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</si>
  <si>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</si>
  <si>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</si>
  <si>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</si>
  <si>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</si>
  <si>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</si>
  <si>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</si>
  <si>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</si>
  <si>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</si>
  <si>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</si>
  <si>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</si>
  <si>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</si>
  <si>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</si>
  <si>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</si>
  <si>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</si>
  <si>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</si>
  <si>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</si>
  <si>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</si>
  <si>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</si>
  <si>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</si>
  <si>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</si>
  <si>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</si>
  <si>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</si>
  <si>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</si>
  <si>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</si>
  <si>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</si>
  <si>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</si>
  <si>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</si>
  <si>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</si>
  <si>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</si>
  <si>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</si>
  <si>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</si>
  <si>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</si>
  <si>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</si>
  <si>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</si>
  <si>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</si>
  <si>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</si>
  <si>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</si>
  <si>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</si>
  <si>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</si>
  <si>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</si>
  <si>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</si>
  <si>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</si>
  <si>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</si>
  <si>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</si>
  <si>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</si>
  <si>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</si>
  <si>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</si>
  <si>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</si>
  <si>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</si>
  <si>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</si>
  <si>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</si>
  <si>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</si>
  <si>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</si>
  <si>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</si>
  <si>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</si>
  <si>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</si>
  <si>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</si>
  <si>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</si>
  <si>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</si>
  <si>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</si>
  <si>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</si>
  <si>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</si>
  <si>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</si>
  <si>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</si>
  <si>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</si>
  <si>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</si>
  <si>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</si>
  <si>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</si>
  <si>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</si>
  <si>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</si>
  <si>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</si>
  <si>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</si>
  <si>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</si>
  <si>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</si>
  <si>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</si>
  <si>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</si>
  <si>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</si>
  <si>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</si>
  <si>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</si>
  <si>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</si>
  <si>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</si>
  <si>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</si>
  <si>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</si>
  <si>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</si>
  <si>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</si>
  <si>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</si>
  <si>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</si>
  <si>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</si>
  <si>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</si>
  <si>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</si>
  <si>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</si>
  <si>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</si>
  <si>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</si>
  <si>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</si>
  <si>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</si>
  <si>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</si>
  <si>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</si>
  <si>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</si>
  <si>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</si>
  <si>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</si>
  <si>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</si>
  <si>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</si>
  <si>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</si>
  <si>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</si>
  <si>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</si>
  <si>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</si>
  <si>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</si>
  <si>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</si>
  <si>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</si>
  <si>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</si>
  <si>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</si>
  <si>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</si>
  <si>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</si>
  <si>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</si>
  <si>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</si>
  <si>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</si>
  <si>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</si>
  <si>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</si>
  <si>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</si>
  <si>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</si>
  <si>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</si>
  <si>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</si>
  <si>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</si>
  <si>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</si>
  <si>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</si>
  <si>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</si>
  <si>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</si>
  <si>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</si>
  <si>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</si>
  <si>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</si>
  <si>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</si>
  <si>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</si>
  <si>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</si>
  <si>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</si>
  <si>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</si>
  <si>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</si>
  <si>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</si>
  <si>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</si>
  <si>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</si>
  <si>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</si>
  <si>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</si>
  <si>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</si>
  <si>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</si>
  <si>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</si>
  <si>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</si>
  <si>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</si>
  <si>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</si>
  <si>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</si>
  <si>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</si>
  <si>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</si>
  <si>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</si>
  <si>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</si>
  <si>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</si>
  <si>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</si>
  <si>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</si>
  <si>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</si>
  <si>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</si>
  <si>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</si>
  <si>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</si>
  <si>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</si>
  <si>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</si>
  <si>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</si>
  <si>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</si>
  <si>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</si>
  <si>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</si>
  <si>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</si>
  <si>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</si>
  <si>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</si>
  <si>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</si>
  <si>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</si>
  <si>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</si>
  <si>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</si>
  <si>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</si>
  <si>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</si>
  <si>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</si>
  <si>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</si>
  <si>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</si>
  <si>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</si>
  <si>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</si>
  <si>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</si>
  <si>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</si>
  <si>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</si>
  <si>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</si>
  <si>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</si>
  <si>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</si>
  <si>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</si>
  <si>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</si>
  <si>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</si>
  <si>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</si>
  <si>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</si>
  <si>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</si>
  <si>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</si>
  <si>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</si>
  <si>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</si>
  <si>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</si>
  <si>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</si>
  <si>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</si>
  <si>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</si>
  <si>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</si>
  <si>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</si>
  <si>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</si>
  <si>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</si>
  <si>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</si>
  <si>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</si>
  <si>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</si>
  <si>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</si>
  <si>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</si>
  <si>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</si>
  <si>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</si>
  <si>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</si>
  <si>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</si>
  <si>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</si>
  <si>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</si>
  <si>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</si>
  <si>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</si>
  <si>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</si>
  <si>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</si>
  <si>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</si>
  <si>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</si>
  <si>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</si>
  <si>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</si>
  <si>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</si>
  <si>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</si>
  <si>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</si>
  <si>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</si>
  <si>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</si>
  <si>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</si>
  <si>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</si>
  <si>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</si>
  <si>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</si>
  <si>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</si>
  <si>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</si>
  <si>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</si>
  <si>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</si>
  <si>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</si>
  <si>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</si>
  <si>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</si>
  <si>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</si>
  <si>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</si>
  <si>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</si>
  <si>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</si>
  <si>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</si>
  <si>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</si>
  <si>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</si>
  <si>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</si>
  <si>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</si>
  <si>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</si>
  <si>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</si>
  <si>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</si>
  <si>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</si>
  <si>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</si>
  <si>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</si>
  <si>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</si>
  <si>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</si>
  <si>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</si>
  <si>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</si>
  <si>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</si>
  <si>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</si>
  <si>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</si>
  <si>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</si>
  <si>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</si>
  <si>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</si>
  <si>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</si>
  <si>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</si>
  <si>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</si>
  <si>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</si>
  <si>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</si>
  <si>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</si>
  <si>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</si>
  <si>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</si>
  <si>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</si>
  <si>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</si>
  <si>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</si>
  <si>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</si>
  <si>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</si>
  <si>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</si>
  <si>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</si>
  <si>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</si>
  <si>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</si>
  <si>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</si>
  <si>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</si>
  <si>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</si>
  <si>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</si>
  <si>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</si>
  <si>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</si>
  <si>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</si>
  <si>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</si>
  <si>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</si>
  <si>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</si>
  <si>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</si>
  <si>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</si>
  <si>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</si>
  <si>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</si>
  <si>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</si>
  <si>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</si>
  <si>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</si>
  <si>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</si>
  <si>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</si>
  <si>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</si>
  <si>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</si>
  <si>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</si>
  <si>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</si>
  <si>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</si>
  <si>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</si>
  <si>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</si>
  <si>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</si>
  <si>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</si>
  <si>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</si>
  <si>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</si>
  <si>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</si>
  <si>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</si>
  <si>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</si>
  <si>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</si>
  <si>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</si>
  <si>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</si>
  <si>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</si>
  <si>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</si>
  <si>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</si>
  <si>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</si>
  <si>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</si>
  <si>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</si>
  <si>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</si>
  <si>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</si>
  <si>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</si>
  <si>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</si>
  <si>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</si>
  <si>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</si>
  <si>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</si>
  <si>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</si>
  <si>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</si>
  <si>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</si>
  <si>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</si>
  <si>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</si>
  <si>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</si>
  <si>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</si>
  <si>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</si>
  <si>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</si>
  <si>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</si>
  <si>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</si>
  <si>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</si>
  <si>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</si>
  <si>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</si>
  <si>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</si>
  <si>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</si>
  <si>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</si>
  <si>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</si>
  <si>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</si>
  <si>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</si>
  <si>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</si>
  <si>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</si>
  <si>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</si>
  <si>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</si>
  <si>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</si>
  <si>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</si>
  <si>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</si>
  <si>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</si>
  <si>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</si>
  <si>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</si>
  <si>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</si>
  <si>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</si>
  <si>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</si>
  <si>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</si>
  <si>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</si>
  <si>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</si>
  <si>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</si>
  <si>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</si>
  <si>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</si>
  <si>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</si>
  <si>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</si>
  <si>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</si>
  <si>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</si>
  <si>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</si>
  <si>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</si>
  <si>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</si>
  <si>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</si>
  <si>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</si>
  <si>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</si>
  <si>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</si>
  <si>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</si>
  <si>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</si>
  <si>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</si>
  <si>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</si>
  <si>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</si>
  <si>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</si>
  <si>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</si>
  <si>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</si>
  <si>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</si>
  <si>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</si>
  <si>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</si>
  <si>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</si>
  <si>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</si>
  <si>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</si>
  <si>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</si>
  <si>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</si>
  <si>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</si>
  <si>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</si>
  <si>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</si>
  <si>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</si>
  <si>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</si>
  <si>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</si>
  <si>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</si>
  <si>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</si>
  <si>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</si>
  <si>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</si>
  <si>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</si>
  <si>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</si>
  <si>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</si>
  <si>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</si>
  <si>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</si>
  <si>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</si>
  <si>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</si>
  <si>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</si>
  <si>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</si>
  <si>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</si>
  <si>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</si>
  <si>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</si>
  <si>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</si>
  <si>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</si>
  <si>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</si>
  <si>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</si>
  <si>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</si>
  <si>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</si>
  <si>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</si>
  <si>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</si>
  <si>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</si>
  <si>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</si>
  <si>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</si>
  <si>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</si>
  <si>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</si>
  <si>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</si>
  <si>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</si>
  <si>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</si>
  <si>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</si>
  <si>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</si>
  <si>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</si>
  <si>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</si>
  <si>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</si>
  <si>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</si>
  <si>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</si>
  <si>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</si>
  <si>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</si>
  <si>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</si>
  <si>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</si>
  <si>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</si>
  <si>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</si>
  <si>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</si>
  <si>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</si>
  <si>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</si>
  <si>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</si>
  <si>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</si>
  <si>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</si>
  <si>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</si>
  <si>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</si>
  <si>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</si>
  <si>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</si>
  <si>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</si>
  <si>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</si>
  <si>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</si>
  <si>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</si>
  <si>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</si>
  <si>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</si>
  <si>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</si>
  <si>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</si>
  <si>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</si>
  <si>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</si>
  <si>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</si>
  <si>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</si>
  <si>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</si>
  <si>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</si>
  <si>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</si>
  <si>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</si>
  <si>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</si>
  <si>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</si>
  <si>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</si>
  <si>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</si>
  <si>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</si>
  <si>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</si>
  <si>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</si>
  <si>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</si>
  <si>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</si>
  <si>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</si>
  <si>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</si>
  <si>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</si>
  <si>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</si>
  <si>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</si>
  <si>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</si>
  <si>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</si>
  <si>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</si>
  <si>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</si>
  <si>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</si>
  <si>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</si>
  <si>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</si>
  <si>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</si>
  <si>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</si>
  <si>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</si>
  <si>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</si>
  <si>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</si>
  <si>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</si>
  <si>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</si>
  <si>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</si>
  <si>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</si>
  <si>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</si>
  <si>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</si>
  <si>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</si>
  <si>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</si>
  <si>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</si>
  <si>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</si>
  <si>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</si>
  <si>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</si>
  <si>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</si>
  <si>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</si>
  <si>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</si>
  <si>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</si>
  <si>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</si>
  <si>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</si>
  <si>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</si>
  <si>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</si>
  <si>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</si>
  <si>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</si>
  <si>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</si>
  <si>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</si>
  <si>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</si>
  <si>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</si>
  <si>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</si>
  <si>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</si>
  <si>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</si>
  <si>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</si>
  <si>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</si>
  <si>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</si>
  <si>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</si>
  <si>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</si>
  <si>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</si>
  <si>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</si>
  <si>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</si>
  <si>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</si>
  <si>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</si>
  <si>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</si>
  <si>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</si>
  <si>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</si>
  <si>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</si>
  <si>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</si>
  <si>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</si>
  <si>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</si>
  <si>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</si>
  <si>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</si>
  <si>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</si>
  <si>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</si>
  <si>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</si>
  <si>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</si>
  <si>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</si>
  <si>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</si>
  <si>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</si>
  <si>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</si>
  <si>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</si>
  <si>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</si>
  <si>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</si>
  <si>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</si>
  <si>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</si>
  <si>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</si>
  <si>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</si>
  <si>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</si>
  <si>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</si>
  <si>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</si>
  <si>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</si>
  <si>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</si>
  <si>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</si>
  <si>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</si>
  <si>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</si>
  <si>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</si>
  <si>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</si>
  <si>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</si>
  <si>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</si>
  <si>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</si>
  <si>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</si>
  <si>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</si>
  <si>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</si>
  <si>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</si>
  <si>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</si>
  <si>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</si>
  <si>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</si>
  <si>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</si>
  <si>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</si>
  <si>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</si>
  <si>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</si>
  <si>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</si>
  <si>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</si>
  <si>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</si>
  <si>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</si>
  <si>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</si>
  <si>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</si>
  <si>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</si>
  <si>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</si>
  <si>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</si>
  <si>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</si>
  <si>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</si>
  <si>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</si>
  <si>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</si>
  <si>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</si>
  <si>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</si>
  <si>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</si>
  <si>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</si>
  <si>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</si>
  <si>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</si>
  <si>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</si>
  <si>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</si>
  <si>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</si>
  <si>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</si>
  <si>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</si>
  <si>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</si>
  <si>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</si>
  <si>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</si>
  <si>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</si>
  <si>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</si>
  <si>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</si>
  <si>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</si>
  <si>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</si>
  <si>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</si>
  <si>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</si>
  <si>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</si>
  <si>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</si>
  <si>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</si>
  <si>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</si>
  <si>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</si>
  <si>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</si>
  <si>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</si>
  <si>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</si>
  <si>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</si>
  <si>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</si>
  <si>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</si>
  <si>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</si>
  <si>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</si>
  <si>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</si>
  <si>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</si>
  <si>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</si>
  <si>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</si>
  <si>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</si>
  <si>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</si>
  <si>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</si>
  <si>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</si>
  <si>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</si>
  <si>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</si>
  <si>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</si>
  <si>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</si>
  <si>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</si>
  <si>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</si>
  <si>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</si>
  <si>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</si>
  <si>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</si>
  <si>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</si>
  <si>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</si>
  <si>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</si>
  <si>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</si>
  <si>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</si>
  <si>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</si>
  <si>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</si>
  <si>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</si>
  <si>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</si>
  <si>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</si>
  <si>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</si>
  <si>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</si>
  <si>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</si>
  <si>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</si>
  <si>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</si>
  <si>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</si>
  <si>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</si>
  <si>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</si>
  <si>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</si>
  <si>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</si>
  <si>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</si>
  <si>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</si>
  <si>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</si>
  <si>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</si>
  <si>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</si>
  <si>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</si>
  <si>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</si>
  <si>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</si>
  <si>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</si>
  <si>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</si>
  <si>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</si>
  <si>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</si>
  <si>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</si>
  <si>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</si>
  <si>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</si>
  <si>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</si>
  <si>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</si>
  <si>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</si>
  <si>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</si>
  <si>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</si>
  <si>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</si>
  <si>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</si>
  <si>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</si>
  <si>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</si>
  <si>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</si>
  <si>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</si>
  <si>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</si>
  <si>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</si>
  <si>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</si>
  <si>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</si>
  <si>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</si>
  <si>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</si>
  <si>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</si>
  <si>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</si>
  <si>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</si>
  <si>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</si>
  <si>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</si>
  <si>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</si>
  <si>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</si>
  <si>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</si>
  <si>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</si>
  <si>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</si>
  <si>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</si>
  <si>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</si>
  <si>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</si>
  <si>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</si>
  <si>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</si>
  <si>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</si>
  <si>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</si>
  <si>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</si>
  <si>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</si>
  <si>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</si>
  <si>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</si>
  <si>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</si>
  <si>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</si>
  <si>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</si>
  <si>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</si>
  <si>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</si>
  <si>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</si>
  <si>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</si>
  <si>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</si>
  <si>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</si>
  <si>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</si>
  <si>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</si>
  <si>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</si>
  <si>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</si>
  <si>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</si>
  <si>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</si>
  <si>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</si>
  <si>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</si>
  <si>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</si>
  <si>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</si>
  <si>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</si>
  <si>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</si>
  <si>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</si>
  <si>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</si>
  <si>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</si>
  <si>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</si>
  <si>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</si>
  <si>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</si>
  <si>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</si>
  <si>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</si>
  <si>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</si>
  <si>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</si>
  <si>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</si>
  <si>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</si>
  <si>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</si>
  <si>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</si>
  <si>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</si>
  <si>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</si>
  <si>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</si>
  <si>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</si>
  <si>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</si>
  <si>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</si>
  <si>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</si>
  <si>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</si>
  <si>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</si>
  <si>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</si>
  <si>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</si>
  <si>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</si>
  <si>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</si>
  <si>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</si>
  <si>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</si>
  <si>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</si>
  <si>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</si>
  <si>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</si>
  <si>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</si>
  <si>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</si>
  <si>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</si>
  <si>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</si>
  <si>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</si>
  <si>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</si>
  <si>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</si>
  <si>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</si>
  <si>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</si>
  <si>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</si>
  <si>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</si>
  <si>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</si>
  <si>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</si>
  <si>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</si>
  <si>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</si>
  <si>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</si>
  <si>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</si>
  <si>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</si>
  <si>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</si>
  <si>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</si>
  <si>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</si>
  <si>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</si>
  <si>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</si>
  <si>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</si>
  <si>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</si>
  <si>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</si>
  <si>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</si>
  <si>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</si>
  <si>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</si>
  <si>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</si>
  <si>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</si>
  <si>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</si>
  <si>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</si>
  <si>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</si>
  <si>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</si>
  <si>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</si>
  <si>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</si>
  <si>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</si>
  <si>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</si>
  <si>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</si>
  <si>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</si>
  <si>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</si>
  <si>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</si>
  <si>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</si>
  <si>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</si>
  <si>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</si>
  <si>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</si>
  <si>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</si>
  <si>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</si>
  <si>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</si>
  <si>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</si>
  <si>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</si>
  <si>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</si>
  <si>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</si>
  <si>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</si>
  <si>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</si>
  <si>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</si>
  <si>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</si>
  <si>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</si>
  <si>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</si>
  <si>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</si>
  <si>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</si>
  <si>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</si>
  <si>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</si>
  <si>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</si>
  <si>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</si>
  <si>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</si>
  <si>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</si>
  <si>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</si>
  <si>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</si>
  <si>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</si>
  <si>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</si>
  <si>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</si>
  <si>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</si>
  <si>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</si>
  <si>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</si>
  <si>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</si>
  <si>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</si>
  <si>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</si>
  <si>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</si>
  <si>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</si>
  <si>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</si>
  <si>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</si>
  <si>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</si>
  <si>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</si>
  <si>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</si>
  <si>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</si>
  <si>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</si>
  <si>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</si>
  <si>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</si>
  <si>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</si>
  <si>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</si>
  <si>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</si>
  <si>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</si>
  <si>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</si>
  <si>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</si>
  <si>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</si>
  <si>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</si>
  <si>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</si>
  <si>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</si>
  <si>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</si>
  <si>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</si>
  <si>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</si>
  <si>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</si>
  <si>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</si>
  <si>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</si>
  <si>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</si>
  <si>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</si>
  <si>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</si>
  <si>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</si>
  <si>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</si>
  <si>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</si>
  <si>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</si>
  <si>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</si>
  <si>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</si>
  <si>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</si>
  <si>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</si>
  <si>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</si>
  <si>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</si>
  <si>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</si>
  <si>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</si>
  <si>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</si>
  <si>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</si>
  <si>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</si>
  <si>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</si>
  <si>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</si>
  <si>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</si>
  <si>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</si>
  <si>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</si>
  <si>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</si>
  <si>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</si>
  <si>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</si>
  <si>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</si>
  <si>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</si>
  <si>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</si>
  <si>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</si>
  <si>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</si>
  <si>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</si>
  <si>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</si>
  <si>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</si>
  <si>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</si>
  <si>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</si>
  <si>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</si>
  <si>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</si>
  <si>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</si>
  <si>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</si>
  <si>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</si>
  <si>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</si>
  <si>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</si>
  <si>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</si>
  <si>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</si>
  <si>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</si>
  <si>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</si>
  <si>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</si>
  <si>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</si>
  <si>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</si>
  <si>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</si>
  <si>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</si>
  <si>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</si>
  <si>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</si>
  <si>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</si>
  <si>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</si>
  <si>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</si>
  <si>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</si>
  <si>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</si>
  <si>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</si>
  <si>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</si>
  <si>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</si>
  <si>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</si>
  <si>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</si>
  <si>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</si>
  <si>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</si>
  <si>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</si>
  <si>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</si>
  <si>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</si>
  <si>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</si>
  <si>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</si>
  <si>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</si>
  <si>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</si>
  <si>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</si>
  <si>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</si>
  <si>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</si>
  <si>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</si>
  <si>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</si>
  <si>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</si>
  <si>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</si>
  <si>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</si>
  <si>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</si>
  <si>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</si>
  <si>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</si>
  <si>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</si>
  <si>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</si>
  <si>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</si>
  <si>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</si>
  <si>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</si>
  <si>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</si>
  <si>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</si>
  <si>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</si>
  <si>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</si>
  <si>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</si>
  <si>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</si>
  <si>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</si>
  <si>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</si>
  <si>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</si>
  <si>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</si>
  <si>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</si>
  <si>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</si>
  <si>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</si>
  <si>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</si>
  <si>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</si>
  <si>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</si>
  <si>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</si>
  <si>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</si>
  <si>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</si>
  <si>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</si>
  <si>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</si>
  <si>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</si>
  <si>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</si>
  <si>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</si>
  <si>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</si>
  <si>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</si>
  <si>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</si>
  <si>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</si>
  <si>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</si>
  <si>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</si>
  <si>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</si>
  <si>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</si>
  <si>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</si>
  <si>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</si>
  <si>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</si>
  <si>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</si>
  <si>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</si>
  <si>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</si>
  <si>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</si>
  <si>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</si>
  <si>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</si>
  <si>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</si>
  <si>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</si>
  <si>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</si>
  <si>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</si>
  <si>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</si>
  <si>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</si>
  <si>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</si>
  <si>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</si>
  <si>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</si>
  <si>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</si>
  <si>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</si>
  <si>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</si>
  <si>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</si>
  <si>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</si>
  <si>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</si>
  <si>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</si>
  <si>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</si>
  <si>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</si>
  <si>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</si>
  <si>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</si>
  <si>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</si>
  <si>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</si>
  <si>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</si>
  <si>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</si>
  <si>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</si>
  <si>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</si>
  <si>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</si>
  <si>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</si>
  <si>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</si>
  <si>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</si>
  <si>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</si>
  <si>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</si>
  <si>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</si>
  <si>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</si>
  <si>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</si>
  <si>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</si>
  <si>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</si>
  <si>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</si>
  <si>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</si>
  <si>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</si>
  <si>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</si>
  <si>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</si>
  <si>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</si>
  <si>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</si>
  <si>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</si>
  <si>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</si>
  <si>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</si>
  <si>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</si>
  <si>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</si>
  <si>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</si>
  <si>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</si>
  <si>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</si>
  <si>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</si>
  <si>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</si>
  <si>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</si>
  <si>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</si>
  <si>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</si>
  <si>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</si>
  <si>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</si>
  <si>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</si>
  <si>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</si>
  <si>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</si>
  <si>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</si>
  <si>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</si>
  <si>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</si>
  <si>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</si>
  <si>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</si>
  <si>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</si>
  <si>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</si>
  <si>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</si>
  <si>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</si>
  <si>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</si>
  <si>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</si>
  <si>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</si>
  <si>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</si>
  <si>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</si>
  <si>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</si>
  <si>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</si>
  <si>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</si>
  <si>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</si>
  <si>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</si>
  <si>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</si>
  <si>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</si>
  <si>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</si>
  <si>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</si>
  <si>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</si>
  <si>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</si>
  <si>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</si>
  <si>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</si>
  <si>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</si>
  <si>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</si>
  <si>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</si>
  <si>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</si>
  <si>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</si>
  <si>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</si>
  <si>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</si>
  <si>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</si>
  <si>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</si>
  <si>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</si>
  <si>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</si>
  <si>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</si>
  <si>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</si>
  <si>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</si>
  <si>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</si>
  <si>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</si>
  <si>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</si>
  <si>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</si>
  <si>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</si>
  <si>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</si>
  <si>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</si>
  <si>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</si>
  <si>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</si>
  <si>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</si>
  <si>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</si>
  <si>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</si>
  <si>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</si>
  <si>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</si>
  <si>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</si>
  <si>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</si>
  <si>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</si>
  <si>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</si>
  <si>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</si>
  <si>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</si>
  <si>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</si>
  <si>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</si>
  <si>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</si>
  <si>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</si>
  <si>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</si>
  <si>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</si>
  <si>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</si>
  <si>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</si>
  <si>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</si>
  <si>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</si>
  <si>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</si>
  <si>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</si>
  <si>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</si>
  <si>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</si>
  <si>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</si>
  <si>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</si>
  <si>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</si>
  <si>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</si>
  <si>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</si>
  <si>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</si>
  <si>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</si>
  <si>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</si>
  <si>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</si>
  <si>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</si>
  <si>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</si>
  <si>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</si>
  <si>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</si>
  <si>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</si>
  <si>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</si>
  <si>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</si>
  <si>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</si>
  <si>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</si>
  <si>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</si>
  <si>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</si>
  <si>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</si>
  <si>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</si>
  <si>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</si>
  <si>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</si>
  <si>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</si>
  <si>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</si>
  <si>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</si>
  <si>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</si>
  <si>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</si>
  <si>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</si>
  <si>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</si>
  <si>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</si>
  <si>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</si>
  <si>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</si>
  <si>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</si>
  <si>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</si>
  <si>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</si>
  <si>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</si>
  <si>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</si>
  <si>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</si>
  <si>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</si>
  <si>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</si>
  <si>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</si>
  <si>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</si>
  <si>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</si>
  <si>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</si>
  <si>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</si>
  <si>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</si>
  <si>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</si>
  <si>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</si>
  <si>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</si>
  <si>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</si>
  <si>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</si>
  <si>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</si>
  <si>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</si>
  <si>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</si>
  <si>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</si>
  <si>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</si>
  <si>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</si>
  <si>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</si>
  <si>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</si>
  <si>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</si>
  <si>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</si>
  <si>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</si>
  <si>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</si>
  <si>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</si>
  <si>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</si>
  <si>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</si>
  <si>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</si>
  <si>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</si>
  <si>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</si>
  <si>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</si>
  <si>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</si>
  <si>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</si>
  <si>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</si>
  <si>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</si>
  <si>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</si>
  <si>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</si>
  <si>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</si>
  <si>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</si>
  <si>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</si>
  <si>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</si>
  <si>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</si>
  <si>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</si>
  <si>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</si>
  <si>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</si>
  <si>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</si>
  <si>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</si>
  <si>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</si>
  <si>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</si>
  <si>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</si>
  <si>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</si>
  <si>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</si>
  <si>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</si>
  <si>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</si>
  <si>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</si>
  <si>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</si>
  <si>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</si>
  <si>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</si>
  <si>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</si>
  <si>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</si>
  <si>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</si>
  <si>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</si>
  <si>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</si>
  <si>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</si>
  <si>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</si>
  <si>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</si>
  <si>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</si>
  <si>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</si>
  <si>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</si>
  <si>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</si>
  <si>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</si>
  <si>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</si>
  <si>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</si>
  <si>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</si>
  <si>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</si>
  <si>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</si>
  <si>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</si>
  <si>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</si>
  <si>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</si>
  <si>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</si>
  <si>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</si>
  <si>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</si>
  <si>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</si>
  <si>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</si>
  <si>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</si>
  <si>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</si>
  <si>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</si>
  <si>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</si>
  <si>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</si>
  <si>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</si>
  <si>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</si>
  <si>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</si>
  <si>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</si>
  <si>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</si>
  <si>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</si>
  <si>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</si>
  <si>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</si>
  <si>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</si>
  <si>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</si>
  <si>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</si>
  <si>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</si>
  <si>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</si>
  <si>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</si>
  <si>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</si>
  <si>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</si>
  <si>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</si>
  <si>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</si>
  <si>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</si>
  <si>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</si>
  <si>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</si>
  <si>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</si>
  <si>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</si>
  <si>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</si>
  <si>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</si>
  <si>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</si>
  <si>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</si>
  <si>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</si>
  <si>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</si>
  <si>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</si>
  <si>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</si>
  <si>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</si>
  <si>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</si>
  <si>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</si>
  <si>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</si>
  <si>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</si>
  <si>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</si>
  <si>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</si>
  <si>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</si>
  <si>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</si>
  <si>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</si>
  <si>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</si>
  <si>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</si>
  <si>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</si>
  <si>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</si>
  <si>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</si>
  <si>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</si>
  <si>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</si>
  <si>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</si>
  <si>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</si>
  <si>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</si>
  <si>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</si>
  <si>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</si>
  <si>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</si>
  <si>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</si>
  <si>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</si>
  <si>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</si>
  <si>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</si>
  <si>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</si>
  <si>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</si>
  <si>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</si>
  <si>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</si>
  <si>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</si>
  <si>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</si>
  <si>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</si>
  <si>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</si>
  <si>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</si>
  <si>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</si>
  <si>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</si>
  <si>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</si>
  <si>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</si>
  <si>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</si>
  <si>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</si>
  <si>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</si>
  <si>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</si>
  <si>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</si>
  <si>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</si>
  <si>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</si>
  <si>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</si>
  <si>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</si>
  <si>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</si>
  <si>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</si>
  <si>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</si>
  <si>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</si>
  <si>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</si>
  <si>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</si>
  <si>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</si>
  <si>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</si>
  <si>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</si>
  <si>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</si>
  <si>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</si>
  <si>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</si>
  <si>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</si>
  <si>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</si>
  <si>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</si>
  <si>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</si>
  <si>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</si>
  <si>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</si>
  <si>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</si>
  <si>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</si>
  <si>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</si>
  <si>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</si>
  <si>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</si>
  <si>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</si>
  <si>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</si>
  <si>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</si>
  <si>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</si>
  <si>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</si>
  <si>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</si>
  <si>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</si>
  <si>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</si>
  <si>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</si>
  <si>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</si>
  <si>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</si>
  <si>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</si>
  <si>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</si>
  <si>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</si>
  <si>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</si>
  <si>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</si>
  <si>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</si>
  <si>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</si>
  <si>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</si>
  <si>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</si>
  <si>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</si>
  <si>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</si>
  <si>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</si>
  <si>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</si>
  <si>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</si>
  <si>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</si>
  <si>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</si>
  <si>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</si>
  <si>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</si>
  <si>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</si>
  <si>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</si>
  <si>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</si>
  <si>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</si>
  <si>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</si>
  <si>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</si>
  <si>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</si>
  <si>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</si>
  <si>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</si>
  <si>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</si>
  <si>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</si>
  <si>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</si>
  <si>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</si>
  <si>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</si>
  <si>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</si>
  <si>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</si>
  <si>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</si>
  <si>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</si>
  <si>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</si>
  <si>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</si>
  <si>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</si>
  <si>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</si>
  <si>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</si>
  <si>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</si>
  <si>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</si>
  <si>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</si>
  <si>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</si>
  <si>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</si>
  <si>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</si>
  <si>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</si>
  <si>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</si>
  <si>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</si>
  <si>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</si>
  <si>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</si>
  <si>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</si>
  <si>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</si>
  <si>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</si>
  <si>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</si>
  <si>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</si>
  <si>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</si>
  <si>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</si>
  <si>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</si>
  <si>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</si>
  <si>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</si>
  <si>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</si>
  <si>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</si>
  <si>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</si>
  <si>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</si>
  <si>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</si>
  <si>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</si>
  <si>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</si>
  <si>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</si>
  <si>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</si>
  <si>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</si>
  <si>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</si>
  <si>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</si>
  <si>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</si>
  <si>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</si>
  <si>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</si>
  <si>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</si>
  <si>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</si>
  <si>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</si>
  <si>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</si>
  <si>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</si>
  <si>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</si>
  <si>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</si>
  <si>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</si>
  <si>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</si>
  <si>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</si>
  <si>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</si>
  <si>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</si>
  <si>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</si>
  <si>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</si>
  <si>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</si>
  <si>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</si>
  <si>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</si>
  <si>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</si>
  <si>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</si>
  <si>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</si>
  <si>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</si>
  <si>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</si>
  <si>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</si>
  <si>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</si>
  <si>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</si>
  <si>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</si>
  <si>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</si>
  <si>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</si>
  <si>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</si>
  <si>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</si>
  <si>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</si>
  <si>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</si>
  <si>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</si>
  <si>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</si>
  <si>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</si>
  <si>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</si>
  <si>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</si>
  <si>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</si>
  <si>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</si>
  <si>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</si>
  <si>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</si>
  <si>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</si>
  <si>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</si>
  <si>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</si>
  <si>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</si>
  <si>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</si>
  <si>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</si>
  <si>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</si>
  <si>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</si>
  <si>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</si>
  <si>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</si>
  <si>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</si>
  <si>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</si>
  <si>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</si>
  <si>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</si>
  <si>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</si>
  <si>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</si>
  <si>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</si>
  <si>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</si>
  <si>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</si>
  <si>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</si>
  <si>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</si>
  <si>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</si>
  <si>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</si>
  <si>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</si>
  <si>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</si>
  <si>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</si>
  <si>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</si>
  <si>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</si>
  <si>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</si>
  <si>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</si>
  <si>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</si>
  <si>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</si>
  <si>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</si>
  <si>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</si>
  <si>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</si>
  <si>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</si>
  <si>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</si>
  <si>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</si>
  <si>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</si>
  <si>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</si>
  <si>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</si>
  <si>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</si>
  <si>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</si>
  <si>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</si>
  <si>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</si>
  <si>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</si>
  <si>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</si>
  <si>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</si>
  <si>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</si>
  <si>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</si>
  <si>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</si>
  <si>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</si>
  <si>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</si>
  <si>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</si>
  <si>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</si>
  <si>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</si>
  <si>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</si>
  <si>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</si>
  <si>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</si>
  <si>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</si>
  <si>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</si>
  <si>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</si>
  <si>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</si>
  <si>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</si>
  <si>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</si>
  <si>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</si>
  <si>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</si>
  <si>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</si>
  <si>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</si>
  <si>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</si>
  <si>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</si>
  <si>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</si>
  <si>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</si>
  <si>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</si>
  <si>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</si>
  <si>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</si>
  <si>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</si>
  <si>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</si>
  <si>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</si>
  <si>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</si>
  <si>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</si>
  <si>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</si>
  <si>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</si>
  <si>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</si>
  <si>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</si>
  <si>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</si>
  <si>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</si>
  <si>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</si>
  <si>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</si>
  <si>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</si>
  <si>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</si>
  <si>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</si>
  <si>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</si>
  <si>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</si>
  <si>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</si>
  <si>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</si>
  <si>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</si>
  <si>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</si>
  <si>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</si>
  <si>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</si>
  <si>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</si>
  <si>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</si>
  <si>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</si>
  <si>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</si>
  <si>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</si>
  <si>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</si>
  <si>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</si>
  <si>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</si>
  <si>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</si>
  <si>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</si>
  <si>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</si>
  <si>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</si>
  <si>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</si>
  <si>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</si>
  <si>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</si>
  <si>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</si>
  <si>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</si>
  <si>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</si>
  <si>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</si>
  <si>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</si>
  <si>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</si>
  <si>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</si>
  <si>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</si>
  <si>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</si>
  <si>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</si>
  <si>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</si>
  <si>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</si>
  <si>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</si>
  <si>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</si>
  <si>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</si>
  <si>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</si>
  <si>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</si>
  <si>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</si>
  <si>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</si>
  <si>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</si>
  <si>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</si>
  <si>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</si>
  <si>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</si>
  <si>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</si>
  <si>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</si>
  <si>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</si>
  <si>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</si>
  <si>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</si>
  <si>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</si>
  <si>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</si>
  <si>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</si>
  <si>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</si>
  <si>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</si>
  <si>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</si>
  <si>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</si>
  <si>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</si>
  <si>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</si>
  <si>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</si>
  <si>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</si>
  <si>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</si>
  <si>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</si>
  <si>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</si>
  <si>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</si>
  <si>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</si>
  <si>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</si>
  <si>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</si>
  <si>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</si>
  <si>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</si>
  <si>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</si>
  <si>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</si>
  <si>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</si>
  <si>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</si>
  <si>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</si>
  <si>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</si>
  <si>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</si>
  <si>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</si>
  <si>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</si>
  <si>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</si>
  <si>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</si>
  <si>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</si>
  <si>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</si>
  <si>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</si>
  <si>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</si>
  <si>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</si>
  <si>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</si>
  <si>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</si>
  <si>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</si>
  <si>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</si>
  <si>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</si>
  <si>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</si>
  <si>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</si>
  <si>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</si>
  <si>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</si>
  <si>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</si>
  <si>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</si>
  <si>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</si>
  <si>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</si>
  <si>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</si>
  <si>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</si>
  <si>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</si>
  <si>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</si>
  <si>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</si>
  <si>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</si>
  <si>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</si>
  <si>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</si>
  <si>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</si>
  <si>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</si>
  <si>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</si>
  <si>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</si>
  <si>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</si>
  <si>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</si>
  <si>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</si>
  <si>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</si>
  <si>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</si>
  <si>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</si>
  <si>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</si>
  <si>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</si>
  <si>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</si>
  <si>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</si>
  <si>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</si>
  <si>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</si>
  <si>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</si>
  <si>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</si>
  <si>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</si>
  <si>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</si>
  <si>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</si>
  <si>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</si>
  <si>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</si>
  <si>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</si>
  <si>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</si>
  <si>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</si>
  <si>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</si>
  <si>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</si>
  <si>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</si>
  <si>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</si>
  <si>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</si>
  <si>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</si>
  <si>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</si>
  <si>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</si>
  <si>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</si>
  <si>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</si>
  <si>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</si>
  <si>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</si>
  <si>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</si>
  <si>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</si>
  <si>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</si>
  <si>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</si>
  <si>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</si>
  <si>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</si>
  <si>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</si>
  <si>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</si>
  <si>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</si>
  <si>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</si>
  <si>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</si>
  <si>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</si>
  <si>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</si>
  <si>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</si>
  <si>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</si>
  <si>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</si>
  <si>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</si>
  <si>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</si>
  <si>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</si>
  <si>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</si>
  <si>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</si>
  <si>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</si>
  <si>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</si>
  <si>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</si>
  <si>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</si>
  <si>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</si>
  <si>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</si>
  <si>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</si>
  <si>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</si>
  <si>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</si>
  <si>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</si>
  <si>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</si>
  <si>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</si>
  <si>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</si>
  <si>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</si>
  <si>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</si>
  <si>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</si>
  <si>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</si>
  <si>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</si>
  <si>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</si>
  <si>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</si>
  <si>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</si>
  <si>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</si>
  <si>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</si>
  <si>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</si>
  <si>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</si>
  <si>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</si>
  <si>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</si>
  <si>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</si>
  <si>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</si>
  <si>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</si>
  <si>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</si>
  <si>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</si>
  <si>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</si>
  <si>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</si>
  <si>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</si>
  <si>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</si>
  <si>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</si>
  <si>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</si>
  <si>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</si>
  <si>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</si>
  <si>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</si>
  <si>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</si>
  <si>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</si>
  <si>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</si>
  <si>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</si>
  <si>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</si>
  <si>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</si>
  <si>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</si>
  <si>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</si>
  <si>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</si>
  <si>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</si>
  <si>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</si>
  <si>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</si>
  <si>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</si>
  <si>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</si>
  <si>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</si>
  <si>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</si>
  <si>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</si>
  <si>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</si>
  <si>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</si>
  <si>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</si>
  <si>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</si>
  <si>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</si>
  <si>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</si>
  <si>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</si>
  <si>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</si>
  <si>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</si>
  <si>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</si>
  <si>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</si>
  <si>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</si>
  <si>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</si>
  <si>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</si>
  <si>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</si>
  <si>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</si>
  <si>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</si>
  <si>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</si>
  <si>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</si>
  <si>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</si>
  <si>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</si>
  <si>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</si>
  <si>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</si>
  <si>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</si>
  <si>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</si>
  <si>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</si>
  <si>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</si>
  <si>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</si>
  <si>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</si>
  <si>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</si>
  <si>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</si>
  <si>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</si>
  <si>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</si>
  <si>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</si>
  <si>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</si>
  <si>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</si>
  <si>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</si>
  <si>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</si>
  <si>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</si>
  <si>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</si>
  <si>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</si>
  <si>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</si>
  <si>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</si>
  <si>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</si>
  <si>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</si>
  <si>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</si>
  <si>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</si>
  <si>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</si>
  <si>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</si>
  <si>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</si>
  <si>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</si>
  <si>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</si>
  <si>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</si>
  <si>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</si>
  <si>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</si>
  <si>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</si>
  <si>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</si>
  <si>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</si>
  <si>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</si>
  <si>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</si>
  <si>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</si>
  <si>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</si>
  <si>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</si>
  <si>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</si>
  <si>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</si>
  <si>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</si>
  <si>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</si>
  <si>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</si>
  <si>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</si>
  <si>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</si>
  <si>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</si>
  <si>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</si>
  <si>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</si>
  <si>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</si>
  <si>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</si>
  <si>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</si>
  <si>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</si>
  <si>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</si>
  <si>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</si>
  <si>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</si>
  <si>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</si>
  <si>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</si>
  <si>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</si>
  <si>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</si>
  <si>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</si>
  <si>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</si>
  <si>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</si>
  <si>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</si>
  <si>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</si>
  <si>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</si>
  <si>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</si>
  <si>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</si>
  <si>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</si>
  <si>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</si>
  <si>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</si>
  <si>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</si>
  <si>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</si>
  <si>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</si>
  <si>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</si>
  <si>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</si>
  <si>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</si>
  <si>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</si>
  <si>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</si>
  <si>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</si>
  <si>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</si>
  <si>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</si>
  <si>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</si>
  <si>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</si>
  <si>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</si>
  <si>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</si>
  <si>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</si>
  <si>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</si>
  <si>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</si>
  <si>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</si>
  <si>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</si>
  <si>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</si>
  <si>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</si>
  <si>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</si>
  <si>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</si>
  <si>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</si>
  <si>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</si>
  <si>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</si>
  <si>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</si>
  <si>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</si>
  <si>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</si>
  <si>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</si>
  <si>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</si>
  <si>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</si>
  <si>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</si>
  <si>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</si>
  <si>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</si>
  <si>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</si>
  <si>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</si>
  <si>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</si>
  <si>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</si>
  <si>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</si>
  <si>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</si>
  <si>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</si>
  <si>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</si>
  <si>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</si>
  <si>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</si>
  <si>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</si>
  <si>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</si>
  <si>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</si>
  <si>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</si>
  <si>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</si>
  <si>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</si>
  <si>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</si>
  <si>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</si>
  <si>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</si>
  <si>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</si>
  <si>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</si>
  <si>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</si>
  <si>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</si>
  <si>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</si>
  <si>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</si>
  <si>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</si>
  <si>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</si>
  <si>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</si>
  <si>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</si>
  <si>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</si>
  <si>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</si>
  <si>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</si>
  <si>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</si>
  <si>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</si>
  <si>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</si>
  <si>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</si>
  <si>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</si>
  <si>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</si>
  <si>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</si>
  <si>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</si>
  <si>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</si>
  <si>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</si>
  <si>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</si>
  <si>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</si>
  <si>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</si>
  <si>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</si>
  <si>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</si>
  <si>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</si>
  <si>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</si>
  <si>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</si>
  <si>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</si>
  <si>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</si>
  <si>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</si>
  <si>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</si>
  <si>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</si>
  <si>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</si>
  <si>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</si>
  <si>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</si>
  <si>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</si>
  <si>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</si>
  <si>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</si>
  <si>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</si>
  <si>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</si>
  <si>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</si>
  <si>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</si>
  <si>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</si>
  <si>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</si>
  <si>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</si>
  <si>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</si>
  <si>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</si>
  <si>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</si>
  <si>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</si>
  <si>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</si>
  <si>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</si>
  <si>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</si>
  <si>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</si>
  <si>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</si>
  <si>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</si>
  <si>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</si>
  <si>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</si>
  <si>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</si>
  <si>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</si>
  <si>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</si>
  <si>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</si>
  <si>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</si>
  <si>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</si>
  <si>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</si>
  <si>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</si>
  <si>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</si>
  <si>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</si>
  <si>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</si>
  <si>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</si>
  <si>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</si>
  <si>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</si>
  <si>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</si>
  <si>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</si>
  <si>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</si>
  <si>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</si>
  <si>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</si>
  <si>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</si>
  <si>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</si>
  <si>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</si>
  <si>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</si>
  <si>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</si>
  <si>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</si>
  <si>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</si>
  <si>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</si>
  <si>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</si>
  <si>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</si>
  <si>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</si>
  <si>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</si>
  <si>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</si>
  <si>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</si>
  <si>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</si>
  <si>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</si>
  <si>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</si>
  <si>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</si>
  <si>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</si>
  <si>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</si>
  <si>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</si>
  <si>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</si>
  <si>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</si>
  <si>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</si>
  <si>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</si>
  <si>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</si>
  <si>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</si>
  <si>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</si>
  <si>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</si>
  <si>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</si>
  <si>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</si>
  <si>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</si>
  <si>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</si>
  <si>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</si>
  <si>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</si>
  <si>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</si>
  <si>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</si>
  <si>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</si>
  <si>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</si>
  <si>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</si>
  <si>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</si>
  <si>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</si>
  <si>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</si>
  <si>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</si>
  <si>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</si>
  <si>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</si>
  <si>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</si>
  <si>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</si>
  <si>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</si>
  <si>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</si>
  <si>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</si>
  <si>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</si>
  <si>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</si>
  <si>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</si>
  <si>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</si>
  <si>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</si>
  <si>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</si>
  <si>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</si>
  <si>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</si>
  <si>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</si>
  <si>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</si>
  <si>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</si>
  <si>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</si>
  <si>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</si>
  <si>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</si>
  <si>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</si>
  <si>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</si>
  <si>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</si>
  <si>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</si>
  <si>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</si>
  <si>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</si>
  <si>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</si>
  <si>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</si>
  <si>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</si>
  <si>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</si>
  <si>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</si>
  <si>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</si>
  <si>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</si>
  <si>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</si>
  <si>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</si>
  <si>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</si>
  <si>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</si>
  <si>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</si>
  <si>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</si>
  <si>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</si>
  <si>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</si>
  <si>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</si>
  <si>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</si>
  <si>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</si>
  <si>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</si>
  <si>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</si>
  <si>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</si>
  <si>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</si>
  <si>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</si>
  <si>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</si>
  <si>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</si>
  <si>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</si>
  <si>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</si>
  <si>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</si>
  <si>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</si>
  <si>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</si>
  <si>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</si>
  <si>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</si>
  <si>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</si>
  <si>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</si>
  <si>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</si>
  <si>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</si>
  <si>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</si>
  <si>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</si>
  <si>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</si>
  <si>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</si>
  <si>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</si>
  <si>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</si>
  <si>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</si>
  <si>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</si>
  <si>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</si>
  <si>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</si>
  <si>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</si>
  <si>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</si>
  <si>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</si>
  <si>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</si>
  <si>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</si>
  <si>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</si>
  <si>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</si>
  <si>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</si>
  <si>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</si>
  <si>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</si>
  <si>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</si>
  <si>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</si>
  <si>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</si>
  <si>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</si>
  <si>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</si>
  <si>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</si>
  <si>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</si>
  <si>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</si>
  <si>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</si>
  <si>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</si>
  <si>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</si>
  <si>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</si>
  <si>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</si>
  <si>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</si>
  <si>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</si>
  <si>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</si>
  <si>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</si>
  <si>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</si>
  <si>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</si>
  <si>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</si>
  <si>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</si>
  <si>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</si>
  <si>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</si>
  <si>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</si>
  <si>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</si>
  <si>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</si>
  <si>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</si>
  <si>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</si>
  <si>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</si>
  <si>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</si>
  <si>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</si>
  <si>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</si>
  <si>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</si>
  <si>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</si>
  <si>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</si>
  <si>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</si>
  <si>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</si>
  <si>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</si>
  <si>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</si>
  <si>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</si>
  <si>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</si>
  <si>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</si>
  <si>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</si>
  <si>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</si>
  <si>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</si>
  <si>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</si>
  <si>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</si>
  <si>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</si>
  <si>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</si>
  <si>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</si>
  <si>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</si>
  <si>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</si>
  <si>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</si>
  <si>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</si>
  <si>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</si>
  <si>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</si>
  <si>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</si>
  <si>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</si>
  <si>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</si>
  <si>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</si>
  <si>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</si>
  <si>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</si>
  <si>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</si>
  <si>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</si>
  <si>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</si>
  <si>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</si>
  <si>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</si>
  <si>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</si>
  <si>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</si>
  <si>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</si>
  <si>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</si>
  <si>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</si>
  <si>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</si>
  <si>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</si>
  <si>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</si>
  <si>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</si>
  <si>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</si>
  <si>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</si>
  <si>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</si>
  <si>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</si>
  <si>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</si>
  <si>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</si>
  <si>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</si>
  <si>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</si>
  <si>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</si>
  <si>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</si>
  <si>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</si>
  <si>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</si>
  <si>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</si>
  <si>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</si>
  <si>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</si>
  <si>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</si>
  <si>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</si>
  <si>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</si>
  <si>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</si>
  <si>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</si>
  <si>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</si>
  <si>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</si>
  <si>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</si>
  <si>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</si>
  <si>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</si>
  <si>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</si>
  <si>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</si>
  <si>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</si>
  <si>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</si>
  <si>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</si>
  <si>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</si>
  <si>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</si>
  <si>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</si>
  <si>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</si>
  <si>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</si>
  <si>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</si>
  <si>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</si>
  <si>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</si>
  <si>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</si>
  <si>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</si>
  <si>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</si>
  <si>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</si>
  <si>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</si>
  <si>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</si>
  <si>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</si>
  <si>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</si>
  <si>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</si>
  <si>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</si>
  <si>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</si>
  <si>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</si>
  <si>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</si>
  <si>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</si>
  <si>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</si>
  <si>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</si>
  <si>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</si>
  <si>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</si>
  <si>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</si>
  <si>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</si>
  <si>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</si>
  <si>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</si>
  <si>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</si>
  <si>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</si>
  <si>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</si>
  <si>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</si>
  <si>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</si>
  <si>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</si>
  <si>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</si>
  <si>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</si>
  <si>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</si>
  <si>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</si>
  <si>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</si>
  <si>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</si>
  <si>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</si>
  <si>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</si>
  <si>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</si>
  <si>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</si>
  <si>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</si>
  <si>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</si>
  <si>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</si>
  <si>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</si>
  <si>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</si>
  <si>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</si>
  <si>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</si>
  <si>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</si>
  <si>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</si>
  <si>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</si>
  <si>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</si>
  <si>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</si>
  <si>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</si>
  <si>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</si>
  <si>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</si>
  <si>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</si>
  <si>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</si>
  <si>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</si>
  <si>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</si>
  <si>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</si>
  <si>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</si>
  <si>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</si>
  <si>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</si>
  <si>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</si>
  <si>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</si>
  <si>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</si>
  <si>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</si>
  <si>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</si>
  <si>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</si>
  <si>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</si>
  <si>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</si>
  <si>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</si>
  <si>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</si>
  <si>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</si>
  <si>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</si>
  <si>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</si>
  <si>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</si>
  <si>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</si>
  <si>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</si>
  <si>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</si>
  <si>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</si>
  <si>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</si>
  <si>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</si>
  <si>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</si>
  <si>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</si>
  <si>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</si>
  <si>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</si>
  <si>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</si>
  <si>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</si>
  <si>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</si>
  <si>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</si>
  <si>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</si>
  <si>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</si>
  <si>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</si>
  <si>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</si>
  <si>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</si>
  <si>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</si>
  <si>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</si>
  <si>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</si>
  <si>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</si>
  <si>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</si>
  <si>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</si>
  <si>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</si>
  <si>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</si>
  <si>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</si>
  <si>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</si>
  <si>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</si>
  <si>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</si>
  <si>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</si>
  <si>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</si>
  <si>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</si>
  <si>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</si>
  <si>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</si>
  <si>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</si>
  <si>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</si>
  <si>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</si>
  <si>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</si>
  <si>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</si>
  <si>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</si>
  <si>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</si>
  <si>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</si>
  <si>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</si>
  <si>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</si>
  <si>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</si>
  <si>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</si>
  <si>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</si>
  <si>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</si>
  <si>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</si>
  <si>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</si>
  <si>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</si>
  <si>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</si>
  <si>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</si>
  <si>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</si>
  <si>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</si>
  <si>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</si>
  <si>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</si>
  <si>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</si>
  <si>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</si>
  <si>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</si>
  <si>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</si>
  <si>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</si>
  <si>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</si>
  <si>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</si>
  <si>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</si>
  <si>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</si>
  <si>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</si>
  <si>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</si>
  <si>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</si>
  <si>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</si>
  <si>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</si>
  <si>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</si>
  <si>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</si>
  <si>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</si>
  <si>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</si>
  <si>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</si>
  <si>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</si>
  <si>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</si>
  <si>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</si>
  <si>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</si>
  <si>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</si>
  <si>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</si>
  <si>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</si>
  <si>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</si>
  <si>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</si>
  <si>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</si>
  <si>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</si>
  <si>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</si>
  <si>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</si>
  <si>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</si>
  <si>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</si>
  <si>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</si>
  <si>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</si>
  <si>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</si>
  <si>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</si>
  <si>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</si>
  <si>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</si>
  <si>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</si>
  <si>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</si>
  <si>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</si>
  <si>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</si>
  <si>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</si>
  <si>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</si>
  <si>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</si>
  <si>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</si>
  <si>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</si>
  <si>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</si>
  <si>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</si>
  <si>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</si>
  <si>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</si>
  <si>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</si>
  <si>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</si>
  <si>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</si>
  <si>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</si>
  <si>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</si>
  <si>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</si>
  <si>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</si>
  <si>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</si>
  <si>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</si>
  <si>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</si>
  <si>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</si>
  <si>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</si>
  <si>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</si>
  <si>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</si>
  <si>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</si>
  <si>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</si>
  <si>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</si>
  <si>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</si>
  <si>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</si>
  <si>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</si>
  <si>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</si>
  <si>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</si>
  <si>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</si>
  <si>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</si>
  <si>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</si>
  <si>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</si>
  <si>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</si>
  <si>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</si>
  <si>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</si>
  <si>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</si>
  <si>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</si>
  <si>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</si>
  <si>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</si>
  <si>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</si>
  <si>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</si>
  <si>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</si>
  <si>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</si>
  <si>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</si>
  <si>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</si>
  <si>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</si>
  <si>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</si>
  <si>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</si>
  <si>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</si>
  <si>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</si>
  <si>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</si>
  <si>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</si>
  <si>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</si>
  <si>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</si>
  <si>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</si>
  <si>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</si>
  <si>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</si>
  <si>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</si>
  <si>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</si>
  <si>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</si>
  <si>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</si>
  <si>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</si>
  <si>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</si>
  <si>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</si>
  <si>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</si>
  <si>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</si>
  <si>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</si>
  <si>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</si>
  <si>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</si>
  <si>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</si>
  <si>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</si>
  <si>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</si>
  <si>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</si>
  <si>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</si>
  <si>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</si>
  <si>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</si>
  <si>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</si>
  <si>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</si>
  <si>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</si>
  <si>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</si>
  <si>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</si>
  <si>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</si>
  <si>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</si>
  <si>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</si>
  <si>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</si>
  <si>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</si>
  <si>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</si>
  <si>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</si>
  <si>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</si>
  <si>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</si>
  <si>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</si>
  <si>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</si>
  <si>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</si>
  <si>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</si>
  <si>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</si>
  <si>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</si>
  <si>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</si>
  <si>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</si>
  <si>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</si>
  <si>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</si>
  <si>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</si>
  <si>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</si>
  <si>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</si>
  <si>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</si>
  <si>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</si>
  <si>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</si>
  <si>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</si>
  <si>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</si>
  <si>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</si>
  <si>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</si>
  <si>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</si>
  <si>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</si>
  <si>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</si>
  <si>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</si>
  <si>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</si>
  <si>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</si>
  <si>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</si>
  <si>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</si>
  <si>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</si>
  <si>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</si>
  <si>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</si>
  <si>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</si>
  <si>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</si>
  <si>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</si>
  <si>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</si>
  <si>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</si>
  <si>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</si>
  <si>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</si>
  <si>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</si>
  <si>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</si>
  <si>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</si>
  <si>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</si>
  <si>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</si>
  <si>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</si>
  <si>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</si>
  <si>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</si>
  <si>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</si>
  <si>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</si>
  <si>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</si>
  <si>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</si>
  <si>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</si>
  <si>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</si>
  <si>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</si>
  <si>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</si>
  <si>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</si>
  <si>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</si>
  <si>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</si>
  <si>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</si>
  <si>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</si>
  <si>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</si>
  <si>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</si>
  <si>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</si>
  <si>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</si>
  <si>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</si>
  <si>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</si>
  <si>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</si>
  <si>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</si>
  <si>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</si>
  <si>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</si>
  <si>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</si>
  <si>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</si>
  <si>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</si>
  <si>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</si>
  <si>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</si>
  <si>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</si>
  <si>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</si>
  <si>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</si>
  <si>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</si>
  <si>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</si>
  <si>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</si>
  <si>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</si>
  <si>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</si>
  <si>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</si>
  <si>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</si>
  <si>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</si>
  <si>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</si>
  <si>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</si>
  <si>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</si>
  <si>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</si>
  <si>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</si>
  <si>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</si>
  <si>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</si>
  <si>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</si>
  <si>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</si>
  <si>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</si>
  <si>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</si>
  <si>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</si>
  <si>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</si>
  <si>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</si>
  <si>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</si>
  <si>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</si>
  <si>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</si>
  <si>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</si>
  <si>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</si>
  <si>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</si>
  <si>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</si>
  <si>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</si>
  <si>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</si>
  <si>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</si>
  <si>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</si>
  <si>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</si>
  <si>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</si>
  <si>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</si>
  <si>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</si>
  <si>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</si>
  <si>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</si>
  <si>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</si>
  <si>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</si>
  <si>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</si>
  <si>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</si>
  <si>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</si>
  <si>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</si>
  <si>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</si>
  <si>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</si>
  <si>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</si>
  <si>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</si>
  <si>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</si>
  <si>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</si>
  <si>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</si>
  <si>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</si>
  <si>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</si>
  <si>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</si>
  <si>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</si>
  <si>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</si>
  <si>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</si>
  <si>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</si>
  <si>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</si>
  <si>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</si>
  <si>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</si>
  <si>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</si>
  <si>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</si>
  <si>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</si>
  <si>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</si>
  <si>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</si>
  <si>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</si>
  <si>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</si>
  <si>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</si>
  <si>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</si>
  <si>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</si>
  <si>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</si>
  <si>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</si>
  <si>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</si>
  <si>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</si>
  <si>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</si>
  <si>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</si>
  <si>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</si>
  <si>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</si>
  <si>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</si>
  <si>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</si>
  <si>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</si>
  <si>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</si>
  <si>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</si>
  <si>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</si>
  <si>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</si>
  <si>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</si>
  <si>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</si>
  <si>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</si>
  <si>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</si>
  <si>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</si>
  <si>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</si>
  <si>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</si>
  <si>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</si>
  <si>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</si>
  <si>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</si>
  <si>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</si>
  <si>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</si>
  <si>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</si>
  <si>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</si>
  <si>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</si>
  <si>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</si>
  <si>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</si>
  <si>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</si>
  <si>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</si>
  <si>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</si>
  <si>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</si>
  <si>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</si>
  <si>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</si>
  <si>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</si>
  <si>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</si>
  <si>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</si>
  <si>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</si>
  <si>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</si>
  <si>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</si>
  <si>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</si>
  <si>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</si>
  <si>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</si>
  <si>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</si>
  <si>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</si>
  <si>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</si>
  <si>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</si>
  <si>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</si>
  <si>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</si>
  <si>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</si>
  <si>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</si>
  <si>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</si>
  <si>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</si>
  <si>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</si>
  <si>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</si>
  <si>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</si>
  <si>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</si>
  <si>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</si>
  <si>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</si>
  <si>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</si>
  <si>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</si>
  <si>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</si>
  <si>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</si>
  <si>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</si>
  <si>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</si>
  <si>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</si>
  <si>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</si>
  <si>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</si>
  <si>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</si>
  <si>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</si>
  <si>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</si>
  <si>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</si>
  <si>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</si>
  <si>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</si>
  <si>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</si>
  <si>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</si>
  <si>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</si>
  <si>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</si>
  <si>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</si>
  <si>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</si>
  <si>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</si>
  <si>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</si>
  <si>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</si>
  <si>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</si>
  <si>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</si>
  <si>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</si>
  <si>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</si>
  <si>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</si>
  <si>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</si>
  <si>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</si>
  <si>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</si>
  <si>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</si>
  <si>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</si>
  <si>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</si>
  <si>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</si>
  <si>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</si>
  <si>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</si>
  <si>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</si>
  <si>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</si>
  <si>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</si>
  <si>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</si>
  <si>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</si>
  <si>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</si>
  <si>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</si>
  <si>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</si>
  <si>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</si>
  <si>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</si>
  <si>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</si>
  <si>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</si>
  <si>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</si>
  <si>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</si>
  <si>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</si>
  <si>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</si>
  <si>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</si>
  <si>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</si>
  <si>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</si>
  <si>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</si>
  <si>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</si>
  <si>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</si>
  <si>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</si>
  <si>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</si>
  <si>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</si>
  <si>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</si>
  <si>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</si>
  <si>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</si>
  <si>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</si>
  <si>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</si>
  <si>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</si>
  <si>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</si>
  <si>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</si>
  <si>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</si>
  <si>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</si>
  <si>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</si>
  <si>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</si>
  <si>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</si>
  <si>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</si>
  <si>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</si>
  <si>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</si>
  <si>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</si>
  <si>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</si>
  <si>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</si>
  <si>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</si>
  <si>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</si>
  <si>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</si>
  <si>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</si>
  <si>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</si>
  <si>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</si>
  <si>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</si>
  <si>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</si>
  <si>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</si>
  <si>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</si>
  <si>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</si>
  <si>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</si>
  <si>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</si>
  <si>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</si>
  <si>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</si>
  <si>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</si>
  <si>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</si>
  <si>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</si>
  <si>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</si>
  <si>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</si>
  <si>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</si>
  <si>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</si>
  <si>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</si>
  <si>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</si>
  <si>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</si>
  <si>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</si>
  <si>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</si>
  <si>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</si>
  <si>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</si>
  <si>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</si>
  <si>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</si>
  <si>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</si>
  <si>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</si>
  <si>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</si>
  <si>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</si>
  <si>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</si>
  <si>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</si>
  <si>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</si>
  <si>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</si>
  <si>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</si>
  <si>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</si>
  <si>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</si>
  <si>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</si>
  <si>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</si>
  <si>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</si>
  <si>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</si>
  <si>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</si>
  <si>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</si>
  <si>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</si>
  <si>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</si>
  <si>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</si>
  <si>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</si>
  <si>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</si>
  <si>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</si>
  <si>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</si>
  <si>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</si>
  <si>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</si>
  <si>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</si>
  <si>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</si>
  <si>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</si>
  <si>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</si>
  <si>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</si>
  <si>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</si>
  <si>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</si>
  <si>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</si>
  <si>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</si>
  <si>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</si>
  <si>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</si>
  <si>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</si>
  <si>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</si>
  <si>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</si>
  <si>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</si>
  <si>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</si>
  <si>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</si>
  <si>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</si>
  <si>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</si>
  <si>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</si>
  <si>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</si>
  <si>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</si>
  <si>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</si>
  <si>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</si>
  <si>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</si>
  <si>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</si>
  <si>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</si>
  <si>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</si>
  <si>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</si>
  <si>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</si>
  <si>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</si>
  <si>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</si>
  <si>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</si>
  <si>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</si>
  <si>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</si>
  <si>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</si>
  <si>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</si>
  <si>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</si>
  <si>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</si>
  <si>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</si>
  <si>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</si>
  <si>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</si>
  <si>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</si>
  <si>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</si>
  <si>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</si>
  <si>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</si>
  <si>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</si>
  <si>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</si>
  <si>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</si>
  <si>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</si>
  <si>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</si>
  <si>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</si>
  <si>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</si>
  <si>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</si>
  <si>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</si>
  <si>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</si>
  <si>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</si>
  <si>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</si>
  <si>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</si>
  <si>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</si>
  <si>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</si>
  <si>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</si>
  <si>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</si>
  <si>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</si>
  <si>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</si>
  <si>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</si>
  <si>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</si>
  <si>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</si>
  <si>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</si>
  <si>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</si>
  <si>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</si>
  <si>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</si>
  <si>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</si>
  <si>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</si>
  <si>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</si>
  <si>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</si>
  <si>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</si>
  <si>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</si>
  <si>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</si>
  <si>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</si>
  <si>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</si>
  <si>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</si>
  <si>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</si>
  <si>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</si>
  <si>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</si>
  <si>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</si>
  <si>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</si>
  <si>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</si>
  <si>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</si>
  <si>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</si>
  <si>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</si>
  <si>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</si>
  <si>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</si>
  <si>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</si>
  <si>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</si>
  <si>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</si>
  <si>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</si>
  <si>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</si>
  <si>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</si>
  <si>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</si>
  <si>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</si>
  <si>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</si>
  <si>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</si>
  <si>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</si>
  <si>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</si>
  <si>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</si>
  <si>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</si>
  <si>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</si>
  <si>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</si>
  <si>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</si>
  <si>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</si>
  <si>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</si>
  <si>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</si>
  <si>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</si>
  <si>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</si>
  <si>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</si>
  <si>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</si>
  <si>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</si>
  <si>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</si>
  <si>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</si>
  <si>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</si>
  <si>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</si>
  <si>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</si>
  <si>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</si>
  <si>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</si>
  <si>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</si>
  <si>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</si>
  <si>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</si>
  <si>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</si>
  <si>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</si>
  <si>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</si>
  <si>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</si>
  <si>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</si>
  <si>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</si>
  <si>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</si>
  <si>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</si>
  <si>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</si>
  <si>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</si>
  <si>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</si>
  <si>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</si>
  <si>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</si>
  <si>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</si>
  <si>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</si>
  <si>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</si>
  <si>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</si>
  <si>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</si>
  <si>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</si>
  <si>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</si>
  <si>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</si>
  <si>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</si>
  <si>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</si>
  <si>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</si>
  <si>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</si>
  <si>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</si>
  <si>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</si>
  <si>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</si>
  <si>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</si>
  <si>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</si>
  <si>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</si>
  <si>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</si>
  <si>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</si>
  <si>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</si>
  <si>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</si>
  <si>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</si>
  <si>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</si>
  <si>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</si>
  <si>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</si>
  <si>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</si>
  <si>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</si>
  <si>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</si>
  <si>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</si>
  <si>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</si>
  <si>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</si>
  <si>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</si>
  <si>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</si>
  <si>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</si>
  <si>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</si>
  <si>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</si>
  <si>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</si>
  <si>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</si>
  <si>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</si>
  <si>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</si>
  <si>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</si>
  <si>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</si>
  <si>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</si>
  <si>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</si>
  <si>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</si>
  <si>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</si>
  <si>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</si>
  <si>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</si>
  <si>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</si>
  <si>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</si>
  <si>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</si>
  <si>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</si>
  <si>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</si>
  <si>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</si>
  <si>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</si>
  <si>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</si>
  <si>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</si>
  <si>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</si>
  <si>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</si>
  <si>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</si>
  <si>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</si>
  <si>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</si>
  <si>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</si>
  <si>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</si>
  <si>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</si>
  <si>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</si>
  <si>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</si>
  <si>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</si>
  <si>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</si>
  <si>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</si>
  <si>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</si>
  <si>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</si>
  <si>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</si>
  <si>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</si>
  <si>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</si>
  <si>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</si>
  <si>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</si>
  <si>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</si>
  <si>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</si>
  <si>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</si>
  <si>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</si>
  <si>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</si>
  <si>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</si>
  <si>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</si>
  <si>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</si>
  <si>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</si>
  <si>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</si>
  <si>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</si>
  <si>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</si>
  <si>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</si>
  <si>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</si>
  <si>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</si>
  <si>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</si>
  <si>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</si>
  <si>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</si>
  <si>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</si>
  <si>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</si>
  <si>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</si>
  <si>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</si>
  <si>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</si>
  <si>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</si>
  <si>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</si>
  <si>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</si>
  <si>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</si>
  <si>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</si>
  <si>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</si>
  <si>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</si>
  <si>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</si>
  <si>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</si>
  <si>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</si>
  <si>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</si>
  <si>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</si>
  <si>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</si>
  <si>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</si>
  <si>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</si>
  <si>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</si>
  <si>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</si>
  <si>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</si>
  <si>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</si>
  <si>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</si>
  <si>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</si>
  <si>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</si>
  <si>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</si>
  <si>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</si>
  <si>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</si>
  <si>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</si>
  <si>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</si>
  <si>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</si>
  <si>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</si>
  <si>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</si>
  <si>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</si>
  <si>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</si>
  <si>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</si>
  <si>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</si>
  <si>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</si>
  <si>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</si>
  <si>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</si>
  <si>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</si>
  <si>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</si>
  <si>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</si>
  <si>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</si>
  <si>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</si>
  <si>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</si>
  <si>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</si>
  <si>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</si>
  <si>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</si>
  <si>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</si>
  <si>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</si>
  <si>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</si>
  <si>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</si>
  <si>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</si>
  <si>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</si>
  <si>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</si>
  <si>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</si>
  <si>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</si>
  <si>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</si>
  <si>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</si>
  <si>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</si>
  <si>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</si>
  <si>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</si>
  <si>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</si>
  <si>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</si>
  <si>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</si>
  <si>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</si>
  <si>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</si>
  <si>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</si>
  <si>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</si>
  <si>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</si>
  <si>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</si>
  <si>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</si>
  <si>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</si>
  <si>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</si>
  <si>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</si>
  <si>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</si>
  <si>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</si>
  <si>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</si>
  <si>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</si>
  <si>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</si>
  <si>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</si>
  <si>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</si>
  <si>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</si>
  <si>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</si>
  <si>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</si>
  <si>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</si>
  <si>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</si>
  <si>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</si>
  <si>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</si>
  <si>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</si>
  <si>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</si>
  <si>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</si>
  <si>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</si>
  <si>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</si>
  <si>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</si>
  <si>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</si>
  <si>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</si>
  <si>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</si>
  <si>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</si>
  <si>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</si>
  <si>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</si>
  <si>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</si>
  <si>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</si>
  <si>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</si>
  <si>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</si>
  <si>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</si>
  <si>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</si>
  <si>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</si>
  <si>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</si>
  <si>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</si>
  <si>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</si>
  <si>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</si>
  <si>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</si>
  <si>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</si>
  <si>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</si>
  <si>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</si>
  <si>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</si>
  <si>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</si>
  <si>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</si>
  <si>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</si>
  <si>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</si>
  <si>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</si>
  <si>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</si>
  <si>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</si>
  <si>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</si>
  <si>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</si>
  <si>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</si>
  <si>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</si>
  <si>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</si>
  <si>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</si>
  <si>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</si>
  <si>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</si>
  <si>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</si>
  <si>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</si>
  <si>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</si>
  <si>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</si>
  <si>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</si>
  <si>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</si>
  <si>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</si>
  <si>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</si>
  <si>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</si>
  <si>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</si>
  <si>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</si>
  <si>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</si>
  <si>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</si>
  <si>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</si>
  <si>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</si>
  <si>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</si>
  <si>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</si>
  <si>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</si>
  <si>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</si>
  <si>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</si>
  <si>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</si>
  <si>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</si>
  <si>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</si>
  <si>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</si>
  <si>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</si>
  <si>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</si>
  <si>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</si>
  <si>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</si>
  <si>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</si>
  <si>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</si>
  <si>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</si>
  <si>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</si>
  <si>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</si>
  <si>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</si>
  <si>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</si>
  <si>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</si>
  <si>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</si>
  <si>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</si>
  <si>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</si>
  <si>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</si>
  <si>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</si>
  <si>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</si>
  <si>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</si>
  <si>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</si>
  <si>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</si>
  <si>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</si>
  <si>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</si>
  <si>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</si>
  <si>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</si>
  <si>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</si>
  <si>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</si>
  <si>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</si>
  <si>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</si>
  <si>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</si>
  <si>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</si>
  <si>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</si>
  <si>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</si>
  <si>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</si>
  <si>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</si>
  <si>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</si>
  <si>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</si>
  <si>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</si>
  <si>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</si>
  <si>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</si>
  <si>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</si>
  <si>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</si>
  <si>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</si>
  <si>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</si>
  <si>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</si>
  <si>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</si>
  <si>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</si>
  <si>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</si>
  <si>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</si>
  <si>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</si>
  <si>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</si>
  <si>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</si>
  <si>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</si>
  <si>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</si>
  <si>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</si>
  <si>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</si>
  <si>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</si>
  <si>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</si>
  <si>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</si>
  <si>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</si>
  <si>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</si>
  <si>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</si>
  <si>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</si>
  <si>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</si>
  <si>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</si>
  <si>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</si>
  <si>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</si>
  <si>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</si>
  <si>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</si>
  <si>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</si>
  <si>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</si>
  <si>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</si>
  <si>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</si>
  <si>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</si>
  <si>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</si>
  <si>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</si>
  <si>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</si>
  <si>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</si>
  <si>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</si>
  <si>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</si>
  <si>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</si>
  <si>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</si>
  <si>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</si>
  <si>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</si>
  <si>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</si>
  <si>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</si>
  <si>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</si>
  <si>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</si>
  <si>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</si>
  <si>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</si>
  <si>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</si>
  <si>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</si>
  <si>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</si>
  <si>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</si>
  <si>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</si>
  <si>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</si>
  <si>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</si>
  <si>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</si>
  <si>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</si>
  <si>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</si>
  <si>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</si>
  <si>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</si>
  <si>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</si>
  <si>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</si>
  <si>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</si>
  <si>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</si>
  <si>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</si>
  <si>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</si>
  <si>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</si>
  <si>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</si>
  <si>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</si>
  <si>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</si>
  <si>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</si>
  <si>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</si>
  <si>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</si>
  <si>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</si>
  <si>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</si>
  <si>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</si>
  <si>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</si>
  <si>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</si>
  <si>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</si>
  <si>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</si>
  <si>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</si>
  <si>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</si>
  <si>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</si>
  <si>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</si>
  <si>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</si>
  <si>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</si>
  <si>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</si>
  <si>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</si>
  <si>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</si>
  <si>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</si>
  <si>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</si>
  <si>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</si>
  <si>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</si>
  <si>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</si>
  <si>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</si>
  <si>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</si>
  <si>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</si>
  <si>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</si>
  <si>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</si>
  <si>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</si>
  <si>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</si>
  <si>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</si>
  <si>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</si>
  <si>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</si>
  <si>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</si>
  <si>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</si>
  <si>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</si>
  <si>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</si>
  <si>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</si>
  <si>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</si>
  <si>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</si>
  <si>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</si>
  <si>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</si>
  <si>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</si>
  <si>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</si>
  <si>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</si>
  <si>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</si>
  <si>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</si>
  <si>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</si>
  <si>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</si>
  <si>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</si>
  <si>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</si>
  <si>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</si>
  <si>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</si>
  <si>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</si>
  <si>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</si>
  <si>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</si>
  <si>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</si>
  <si>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</si>
  <si>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</si>
  <si>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</si>
  <si>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</si>
  <si>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</si>
  <si>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</si>
  <si>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</si>
  <si>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</si>
  <si>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</si>
  <si>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</si>
  <si>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</si>
  <si>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</si>
  <si>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</si>
  <si>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</si>
  <si>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</si>
  <si>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</si>
  <si>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</si>
  <si>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</si>
  <si>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</si>
  <si>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</si>
  <si>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</si>
  <si>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</si>
  <si>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</si>
  <si>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</si>
  <si>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</si>
  <si>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</si>
  <si>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</si>
  <si>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</si>
  <si>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</si>
  <si>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</si>
  <si>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</si>
  <si>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</si>
  <si>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</si>
  <si>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</si>
  <si>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</si>
  <si>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</si>
  <si>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</si>
  <si>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</si>
  <si>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</si>
  <si>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</si>
  <si>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</si>
  <si>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</si>
  <si>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</si>
  <si>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</si>
  <si>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</si>
  <si>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</si>
  <si>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</si>
  <si>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</si>
  <si>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</si>
  <si>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</si>
  <si>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</si>
  <si>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</si>
  <si>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</si>
  <si>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</si>
  <si>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</si>
  <si>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</si>
  <si>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</si>
  <si>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</si>
  <si>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</si>
  <si>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</si>
  <si>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</si>
  <si>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</si>
  <si>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</si>
  <si>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</si>
  <si>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</si>
  <si>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</si>
  <si>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</si>
  <si>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</si>
  <si>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</si>
  <si>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</si>
  <si>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</si>
  <si>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</si>
  <si>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</si>
  <si>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</si>
  <si>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</si>
  <si>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</si>
  <si>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</si>
  <si>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</si>
  <si>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</si>
  <si>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</si>
  <si>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</si>
  <si>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</si>
  <si>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</si>
  <si>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</si>
  <si>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</si>
  <si>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</si>
  <si>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</si>
  <si>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</si>
  <si>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</si>
  <si>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</si>
  <si>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</si>
  <si>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</si>
  <si>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</si>
  <si>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</si>
  <si>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</si>
  <si>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</si>
  <si>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</si>
  <si>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</si>
  <si>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</si>
  <si>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</si>
  <si>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</si>
  <si>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</si>
  <si>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</si>
  <si>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</si>
  <si>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</si>
  <si>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</si>
  <si>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</si>
  <si>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</si>
  <si>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</si>
  <si>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</si>
  <si>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</si>
  <si>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</si>
  <si>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</si>
  <si>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</si>
  <si>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</si>
  <si>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</si>
  <si>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</si>
  <si>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</si>
  <si>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</si>
  <si>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</si>
  <si>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</si>
  <si>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</si>
  <si>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</si>
  <si>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</si>
  <si>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</si>
  <si>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</si>
  <si>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</si>
  <si>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</si>
  <si>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</si>
  <si>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</si>
  <si>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</si>
  <si>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</si>
  <si>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</si>
  <si>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</si>
  <si>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</si>
  <si>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</si>
  <si>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</si>
  <si>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</si>
  <si>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</si>
  <si>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</si>
  <si>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</si>
  <si>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</si>
  <si>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</si>
  <si>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</si>
  <si>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</si>
  <si>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</si>
  <si>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</si>
  <si>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</si>
  <si>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</si>
  <si>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</si>
  <si>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</si>
  <si>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</si>
  <si>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</si>
  <si>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</si>
  <si>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</si>
  <si>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</si>
  <si>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</si>
  <si>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</si>
  <si>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</si>
  <si>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</si>
  <si>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</si>
  <si>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</si>
  <si>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</si>
  <si>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</si>
  <si>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</si>
  <si>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</si>
  <si>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</si>
  <si>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</si>
  <si>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</si>
  <si>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</si>
  <si>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</si>
  <si>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</si>
  <si>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</si>
  <si>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</si>
  <si>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</si>
  <si>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</si>
  <si>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</si>
  <si>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</si>
  <si>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</si>
  <si>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</si>
  <si>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</si>
  <si>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</si>
  <si>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</si>
  <si>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</si>
  <si>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</si>
  <si>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</si>
  <si>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</si>
  <si>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</si>
  <si>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</si>
  <si>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</si>
  <si>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</si>
  <si>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</si>
  <si>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</si>
  <si>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</si>
  <si>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</si>
  <si>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</si>
  <si>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</si>
  <si>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</si>
  <si>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</si>
  <si>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</si>
  <si>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</si>
  <si>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</si>
  <si>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</si>
  <si>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</si>
  <si>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</si>
  <si>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</si>
  <si>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</si>
  <si>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</si>
  <si>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</si>
  <si>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</si>
  <si>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</si>
  <si>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</si>
  <si>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</si>
  <si>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</si>
  <si>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</si>
  <si>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</si>
  <si>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</si>
  <si>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</si>
  <si>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</si>
  <si>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</si>
  <si>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</si>
  <si>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</si>
  <si>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</si>
  <si>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</si>
  <si>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</si>
  <si>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</si>
  <si>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</si>
  <si>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</si>
  <si>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</si>
  <si>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</si>
  <si>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</si>
  <si>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</si>
  <si>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</si>
  <si>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</si>
  <si>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</si>
  <si>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</si>
  <si>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</si>
  <si>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</si>
  <si>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</si>
  <si>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</si>
  <si>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</si>
  <si>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</si>
  <si>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</si>
  <si>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</si>
  <si>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</si>
  <si>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</si>
  <si>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</si>
  <si>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</si>
  <si>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</si>
  <si>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</si>
  <si>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</si>
  <si>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</si>
  <si>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</si>
  <si>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</si>
  <si>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</si>
  <si>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</si>
  <si>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</si>
  <si>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</si>
  <si>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</si>
  <si>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</si>
  <si>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</si>
  <si>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</si>
  <si>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</si>
  <si>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</si>
  <si>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</si>
  <si>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</si>
  <si>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</si>
  <si>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</si>
  <si>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</si>
  <si>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</si>
  <si>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</si>
  <si>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</si>
  <si>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</si>
  <si>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</si>
  <si>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</si>
  <si>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</si>
  <si>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</si>
  <si>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</si>
  <si>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</si>
  <si>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</si>
  <si>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</si>
  <si>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</si>
  <si>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</si>
  <si>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</si>
  <si>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</si>
  <si>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</si>
  <si>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</si>
  <si>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</si>
  <si>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</si>
  <si>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</si>
  <si>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</si>
  <si>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</si>
  <si>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</si>
  <si>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</si>
  <si>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</si>
  <si>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</si>
  <si>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</si>
  <si>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</si>
  <si>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</si>
  <si>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</si>
  <si>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</si>
  <si>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</si>
  <si>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</si>
  <si>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</si>
  <si>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</si>
  <si>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</si>
  <si>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</si>
  <si>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</si>
  <si>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</si>
  <si>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</si>
  <si>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</si>
  <si>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</si>
  <si>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</si>
  <si>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</si>
  <si>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</si>
  <si>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</si>
  <si>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</si>
  <si>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</si>
  <si>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</si>
  <si>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</si>
  <si>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</si>
  <si>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</si>
  <si>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</si>
  <si>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</si>
  <si>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</si>
  <si>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</si>
  <si>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</si>
  <si>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</si>
  <si>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</si>
  <si>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</si>
  <si>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</si>
  <si>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</si>
  <si>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</si>
  <si>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</si>
  <si>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</si>
  <si>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</si>
  <si>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</si>
  <si>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</si>
  <si>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</si>
  <si>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</si>
  <si>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</si>
  <si>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</si>
  <si>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</si>
  <si>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</si>
  <si>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</si>
  <si>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</si>
  <si>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</si>
  <si>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</si>
  <si>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</si>
  <si>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</si>
  <si>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</si>
  <si>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</si>
  <si>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</si>
  <si>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</si>
  <si>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</si>
  <si>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</si>
  <si>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</si>
  <si>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</si>
  <si>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</si>
  <si>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</si>
  <si>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</si>
  <si>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</si>
  <si>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</si>
  <si>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</si>
  <si>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</si>
  <si>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</si>
  <si>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</si>
  <si>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</si>
  <si>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</si>
  <si>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</si>
  <si>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</si>
  <si>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</si>
  <si>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</si>
  <si>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</si>
  <si>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</si>
  <si>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</si>
  <si>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</si>
  <si>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</si>
  <si>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</si>
  <si>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</si>
  <si>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</si>
  <si>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</si>
  <si>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</si>
  <si>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</si>
  <si>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</si>
  <si>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</si>
  <si>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</si>
  <si>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</si>
  <si>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</si>
  <si>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</si>
  <si>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</si>
  <si>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</si>
  <si>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</si>
  <si>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</si>
  <si>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</si>
  <si>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</si>
  <si>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</si>
  <si>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</si>
  <si>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</si>
  <si>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</si>
  <si>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</si>
  <si>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</si>
  <si>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</si>
  <si>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</si>
  <si>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</si>
  <si>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</si>
  <si>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</si>
  <si>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</si>
  <si>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</si>
  <si>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</si>
  <si>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</si>
  <si>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</si>
  <si>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</si>
  <si>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</si>
  <si>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</si>
  <si>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</si>
  <si>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</si>
  <si>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</si>
  <si>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</si>
  <si>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</si>
  <si>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</si>
  <si>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</si>
  <si>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</si>
  <si>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</si>
  <si>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</si>
  <si>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</si>
  <si>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</si>
  <si>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</si>
  <si>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</si>
  <si>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</si>
  <si>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</si>
  <si>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</si>
  <si>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</si>
  <si>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</si>
  <si>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</si>
  <si>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</si>
  <si>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</si>
  <si>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</si>
  <si>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</si>
  <si>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</si>
  <si>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</si>
  <si>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</si>
  <si>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</si>
  <si>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</si>
  <si>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</si>
  <si>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</si>
  <si>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</si>
  <si>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</si>
  <si>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</si>
  <si>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</si>
  <si>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</si>
  <si>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</si>
  <si>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</si>
  <si>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</si>
  <si>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</si>
  <si>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</si>
  <si>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</si>
  <si>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</si>
  <si>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</si>
  <si>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</si>
  <si>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</si>
  <si>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</si>
  <si>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</si>
  <si>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</si>
  <si>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</si>
  <si>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</si>
  <si>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</si>
  <si>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</si>
  <si>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</si>
  <si>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</si>
  <si>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</si>
  <si>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</si>
  <si>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</si>
  <si>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</si>
  <si>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</si>
  <si>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</si>
  <si>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</si>
  <si>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</si>
  <si>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</si>
  <si>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</si>
  <si>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</si>
  <si>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</si>
  <si>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</si>
  <si>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</si>
  <si>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</si>
  <si>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</si>
  <si>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</si>
  <si>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</si>
  <si>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</si>
  <si>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</si>
  <si>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</si>
  <si>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</si>
  <si>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</si>
  <si>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</si>
  <si>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</si>
  <si>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</si>
  <si>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</si>
  <si>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</si>
  <si>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</si>
  <si>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</si>
  <si>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</si>
  <si>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</si>
  <si>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</si>
  <si>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</si>
  <si>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</si>
  <si>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</si>
  <si>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</si>
  <si>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</si>
  <si>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</si>
  <si>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</si>
  <si>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</si>
  <si>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</si>
  <si>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</si>
  <si>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</si>
  <si>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</si>
  <si>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</si>
  <si>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</si>
  <si>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</si>
  <si>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</si>
  <si>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</si>
  <si>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</si>
  <si>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</si>
  <si>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</si>
  <si>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</si>
  <si>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</si>
  <si>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</si>
  <si>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</si>
  <si>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</si>
  <si>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</si>
  <si>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</si>
  <si>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</si>
  <si>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</si>
  <si>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</si>
  <si>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</si>
  <si>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</si>
  <si>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</si>
  <si>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</si>
  <si>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</si>
  <si>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</si>
  <si>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</si>
  <si>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</si>
  <si>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</si>
  <si>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</si>
  <si>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</si>
  <si>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</si>
  <si>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</si>
  <si>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</si>
  <si>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</si>
  <si>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</si>
  <si>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</si>
  <si>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</si>
  <si>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</si>
  <si>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</si>
  <si>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</si>
  <si>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</si>
  <si>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</si>
  <si>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</si>
  <si>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</si>
  <si>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</si>
  <si>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</si>
  <si>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</si>
  <si>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</si>
  <si>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</si>
  <si>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</si>
  <si>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</si>
  <si>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</si>
  <si>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</si>
  <si>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</si>
  <si>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</si>
  <si>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</si>
  <si>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</si>
  <si>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</si>
  <si>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</si>
  <si>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</si>
  <si>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</si>
  <si>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</si>
  <si>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</si>
  <si>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</si>
  <si>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</si>
  <si>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</si>
  <si>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</si>
  <si>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</si>
  <si>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</si>
  <si>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</si>
  <si>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</si>
  <si>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</si>
  <si>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</si>
  <si>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</si>
  <si>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</si>
  <si>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</si>
  <si>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</si>
  <si>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</si>
  <si>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</si>
  <si>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</si>
  <si>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</si>
  <si>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</si>
  <si>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</si>
  <si>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</si>
  <si>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</si>
  <si>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</si>
  <si>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</si>
  <si>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</si>
  <si>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</si>
  <si>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</si>
  <si>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</si>
  <si>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</si>
  <si>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</si>
  <si>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</si>
  <si>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</si>
  <si>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</si>
  <si>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</si>
  <si>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</si>
  <si>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</si>
  <si>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</si>
  <si>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</si>
  <si>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</si>
  <si>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</si>
  <si>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</si>
  <si>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</si>
  <si>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</si>
  <si>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</si>
  <si>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</si>
  <si>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</si>
  <si>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</si>
  <si>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</si>
  <si>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</si>
  <si>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</si>
  <si>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</si>
  <si>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</si>
  <si>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</si>
  <si>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</si>
  <si>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</si>
  <si>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</si>
  <si>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</si>
  <si>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</si>
  <si>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</si>
  <si>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</si>
  <si>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</si>
  <si>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</si>
  <si>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</si>
  <si>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</si>
  <si>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</si>
  <si>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</si>
  <si>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</si>
  <si>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</si>
  <si>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</si>
  <si>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</si>
  <si>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</si>
  <si>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</si>
  <si>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</si>
  <si>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</si>
  <si>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</si>
  <si>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</si>
  <si>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</si>
  <si>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</si>
  <si>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</si>
  <si>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</si>
  <si>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</si>
  <si>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</si>
  <si>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</si>
  <si>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</si>
  <si>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</si>
  <si>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</si>
  <si>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</si>
  <si>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</si>
  <si>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</si>
  <si>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</si>
  <si>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</si>
  <si>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</si>
  <si>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</si>
  <si>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</si>
  <si>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</si>
  <si>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</si>
  <si>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</si>
  <si>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</si>
  <si>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</si>
  <si>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</si>
  <si>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</si>
  <si>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</si>
  <si>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</si>
  <si>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</si>
  <si>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</si>
  <si>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</si>
  <si>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</si>
  <si>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</si>
  <si>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</si>
  <si>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</si>
  <si>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</si>
  <si>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</si>
  <si>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</si>
  <si>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</si>
  <si>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</si>
  <si>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</si>
  <si>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</si>
  <si>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</si>
  <si>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</si>
  <si>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</si>
  <si>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</si>
  <si>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</si>
  <si>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</si>
  <si>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</si>
  <si>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</si>
  <si>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</si>
  <si>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</si>
  <si>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</si>
  <si>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</si>
  <si>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</si>
  <si>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</si>
  <si>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</si>
  <si>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</si>
  <si>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</si>
  <si>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</si>
  <si>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</si>
  <si>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</si>
  <si>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</si>
  <si>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</si>
  <si>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</si>
  <si>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</si>
  <si>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</si>
  <si>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</si>
  <si>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</si>
  <si>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</si>
  <si>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</si>
  <si>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</si>
  <si>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</si>
  <si>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</si>
  <si>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</si>
  <si>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</si>
  <si>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</si>
  <si>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</si>
  <si>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</si>
  <si>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</si>
  <si>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</si>
  <si>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</si>
  <si>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</si>
  <si>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</si>
  <si>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</si>
  <si>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</si>
  <si>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</si>
  <si>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</si>
  <si>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</si>
  <si>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</si>
  <si>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</si>
  <si>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</si>
  <si>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</si>
  <si>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</si>
  <si>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</si>
  <si>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</si>
  <si>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</si>
  <si>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</si>
  <si>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</si>
  <si>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</si>
  <si>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</si>
  <si>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</si>
  <si>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</si>
  <si>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</si>
  <si>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</si>
  <si>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</si>
  <si>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</si>
  <si>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</si>
  <si>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</si>
  <si>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</si>
  <si>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</si>
  <si>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</si>
  <si>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</si>
  <si>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</si>
  <si>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</si>
  <si>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</si>
  <si>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</si>
  <si>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</si>
  <si>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</si>
  <si>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</si>
  <si>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</si>
  <si>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</si>
  <si>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</si>
  <si>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</si>
  <si>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</si>
  <si>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</si>
  <si>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</si>
  <si>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</si>
  <si>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</si>
  <si>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</si>
  <si>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</si>
  <si>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</si>
  <si>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</si>
  <si>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</si>
  <si>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</si>
  <si>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</si>
  <si>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</si>
  <si>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</si>
  <si>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</si>
  <si>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</si>
  <si>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</si>
  <si>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</si>
  <si>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</si>
  <si>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</si>
  <si>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</si>
  <si>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</si>
  <si>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</si>
  <si>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</si>
  <si>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</si>
  <si>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</si>
  <si>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</si>
  <si>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</si>
  <si>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</si>
  <si>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</si>
  <si>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</si>
  <si>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</si>
  <si>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</si>
  <si>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</si>
  <si>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</si>
  <si>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</si>
  <si>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</si>
  <si>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</si>
  <si>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</si>
  <si>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</si>
  <si>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</si>
  <si>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</si>
  <si>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</si>
  <si>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</si>
  <si>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</si>
  <si>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</si>
  <si>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</si>
  <si>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</si>
  <si>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</si>
  <si>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</si>
  <si>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</si>
  <si>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</si>
  <si>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</si>
  <si>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</si>
  <si>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</si>
  <si>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</si>
  <si>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</si>
  <si>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</si>
  <si>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</si>
  <si>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</si>
  <si>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</si>
  <si>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</si>
  <si>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</si>
  <si>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</si>
  <si>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</si>
  <si>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</si>
  <si>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</si>
  <si>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</si>
  <si>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</si>
  <si>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</si>
  <si>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</si>
  <si>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</si>
  <si>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</si>
  <si>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</si>
  <si>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</si>
  <si>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</si>
  <si>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</si>
  <si>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</si>
  <si>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</si>
  <si>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</si>
  <si>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</si>
  <si>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</si>
  <si>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</si>
  <si>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</si>
  <si>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</si>
  <si>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</si>
  <si>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</si>
  <si>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</si>
  <si>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</si>
  <si>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</si>
  <si>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</si>
  <si>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</si>
  <si>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</si>
  <si>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</si>
  <si>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</si>
  <si>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</si>
  <si>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</si>
  <si>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</si>
  <si>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</si>
  <si>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</si>
  <si>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</si>
  <si>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</si>
  <si>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</si>
  <si>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</si>
  <si>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</si>
  <si>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</si>
  <si>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</si>
  <si>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</si>
  <si>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</si>
  <si>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</si>
  <si>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</si>
  <si>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</si>
  <si>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</si>
  <si>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</si>
  <si>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</si>
  <si>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</si>
  <si>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</si>
  <si>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</si>
  <si>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</si>
  <si>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</si>
  <si>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</si>
  <si>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</si>
  <si>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</si>
  <si>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</si>
  <si>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</si>
  <si>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</si>
  <si>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</si>
  <si>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</si>
  <si>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</si>
  <si>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</si>
  <si>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</si>
  <si>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</si>
  <si>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</si>
  <si>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</si>
  <si>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</si>
  <si>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</si>
  <si>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</si>
  <si>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</si>
  <si>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</si>
  <si>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</si>
  <si>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</si>
  <si>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</si>
  <si>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</si>
  <si>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</si>
  <si>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</si>
  <si>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</si>
  <si>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</si>
  <si>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</si>
  <si>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</si>
  <si>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</si>
  <si>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</si>
  <si>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</si>
  <si>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</si>
  <si>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</si>
  <si>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</si>
  <si>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</si>
  <si>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</si>
  <si>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</si>
  <si>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</si>
  <si>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</si>
  <si>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</si>
  <si>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</si>
  <si>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</si>
  <si>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</si>
  <si>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</si>
  <si>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</si>
  <si>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</si>
  <si>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</si>
  <si>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</si>
  <si>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</si>
  <si>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</si>
  <si>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</si>
  <si>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</si>
  <si>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</si>
  <si>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</si>
  <si>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</si>
  <si>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</si>
  <si>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</si>
  <si>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</si>
  <si>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</si>
  <si>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</si>
  <si>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</si>
  <si>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</si>
  <si>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</si>
  <si>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</si>
  <si>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</si>
  <si>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</si>
  <si>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</si>
  <si>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</si>
  <si>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</si>
  <si>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</si>
  <si>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</si>
  <si>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</si>
  <si>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</si>
  <si>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</si>
  <si>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</si>
  <si>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</si>
  <si>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</si>
  <si>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</si>
  <si>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</si>
  <si>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</si>
  <si>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</si>
  <si>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</si>
  <si>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</si>
  <si>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</si>
  <si>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</si>
  <si>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</si>
  <si>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</si>
  <si>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</si>
  <si>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</si>
  <si>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</si>
  <si>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</si>
  <si>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</si>
  <si>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</si>
  <si>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</si>
  <si>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</si>
  <si>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</si>
  <si>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</si>
  <si>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</si>
  <si>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</si>
  <si>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</si>
  <si>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</si>
  <si>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</si>
  <si>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</si>
  <si>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</si>
  <si>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</si>
  <si>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</si>
  <si>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</si>
  <si>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</si>
  <si>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</si>
  <si>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</si>
  <si>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</si>
  <si>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</si>
  <si>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</si>
  <si>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</si>
  <si>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</si>
  <si>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</si>
  <si>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</si>
  <si>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</si>
  <si>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</si>
  <si>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</si>
  <si>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</si>
  <si>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</si>
  <si>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</si>
  <si>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</si>
  <si>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</si>
  <si>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</si>
  <si>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</si>
  <si>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</si>
  <si>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</si>
  <si>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</si>
  <si>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</si>
  <si>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</si>
  <si>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</si>
  <si>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</si>
  <si>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</si>
  <si>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</si>
  <si>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</si>
  <si>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</si>
  <si>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</si>
  <si>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</si>
  <si>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</si>
  <si>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</si>
  <si>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</si>
  <si>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</si>
  <si>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</si>
  <si>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</si>
  <si>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</si>
  <si>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</si>
  <si>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</si>
  <si>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</si>
  <si>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</si>
  <si>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</si>
  <si>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</si>
  <si>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</si>
  <si>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</si>
  <si>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</si>
  <si>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</si>
  <si>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</si>
  <si>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</si>
  <si>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</si>
  <si>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</si>
  <si>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</si>
  <si>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</si>
  <si>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</si>
  <si>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</si>
  <si>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</si>
  <si>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</si>
  <si>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</si>
  <si>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</si>
  <si>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</si>
  <si>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</si>
  <si>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</si>
  <si>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</si>
  <si>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</si>
  <si>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</si>
  <si>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</si>
  <si>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</si>
  <si>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</si>
  <si>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</si>
  <si>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</si>
  <si>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</si>
  <si>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</si>
  <si>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</si>
  <si>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</si>
  <si>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</si>
  <si>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</si>
  <si>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</si>
  <si>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</si>
  <si>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</si>
  <si>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</si>
  <si>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</si>
  <si>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</si>
  <si>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</si>
  <si>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</si>
  <si>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</si>
  <si>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</si>
  <si>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</si>
  <si>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</si>
  <si>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</si>
  <si>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</si>
  <si>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</si>
  <si>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</si>
  <si>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</si>
  <si>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</si>
  <si>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</si>
  <si>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</si>
  <si>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</si>
  <si>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</si>
  <si>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</si>
  <si>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</si>
  <si>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</si>
  <si>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</si>
  <si>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</si>
  <si>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</si>
  <si>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</si>
  <si>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</si>
  <si>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</si>
  <si>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</si>
  <si>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</si>
  <si>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</si>
  <si>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</si>
  <si>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</si>
  <si>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</si>
  <si>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</si>
  <si>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</si>
  <si>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</si>
  <si>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</si>
  <si>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</si>
  <si>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</si>
  <si>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</si>
  <si>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</si>
  <si>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</si>
  <si>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</si>
  <si>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</si>
  <si>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</si>
  <si>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</si>
  <si>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</si>
  <si>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</si>
  <si>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</si>
  <si>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</si>
  <si>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</si>
  <si>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</si>
  <si>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</si>
  <si>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</si>
  <si>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</si>
  <si>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</si>
  <si>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</si>
  <si>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</si>
  <si>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</si>
  <si>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</si>
  <si>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</si>
  <si>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</si>
  <si>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</si>
  <si>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</si>
  <si>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</si>
  <si>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</si>
  <si>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</si>
  <si>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</si>
  <si>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</si>
  <si>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</si>
  <si>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</si>
  <si>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</si>
  <si>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</si>
  <si>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</si>
  <si>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</si>
  <si>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</si>
  <si>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</si>
  <si>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</si>
  <si>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</si>
  <si>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</si>
  <si>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</si>
  <si>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</si>
  <si>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</si>
  <si>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</si>
  <si>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</si>
  <si>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</si>
  <si>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</si>
  <si>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</si>
  <si>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</si>
  <si>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</si>
  <si>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</si>
  <si>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</si>
  <si>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</si>
  <si>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</si>
  <si>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</si>
  <si>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</si>
  <si>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</si>
  <si>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</si>
  <si>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</si>
  <si>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</si>
  <si>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</si>
  <si>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</si>
  <si>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</si>
  <si>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</si>
  <si>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</si>
  <si>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</si>
  <si>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</si>
  <si>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</si>
  <si>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</si>
  <si>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</si>
  <si>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</si>
  <si>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</si>
  <si>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</si>
  <si>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</si>
  <si>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</si>
  <si>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</si>
  <si>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</si>
  <si>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</si>
  <si>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</si>
  <si>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</si>
  <si>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</si>
  <si>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</si>
  <si>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</si>
  <si>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</si>
  <si>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</si>
  <si>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</si>
  <si>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</si>
  <si>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</si>
  <si>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</si>
  <si>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</si>
  <si>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</si>
  <si>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</si>
  <si>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</si>
  <si>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</si>
  <si>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</si>
  <si>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</si>
  <si>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</si>
  <si>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</si>
  <si>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</si>
  <si>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</si>
  <si>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</si>
  <si>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</si>
  <si>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</si>
  <si>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</si>
  <si>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</si>
  <si>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</si>
  <si>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</si>
  <si>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</si>
  <si>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</si>
  <si>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</si>
  <si>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</si>
  <si>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</si>
  <si>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</si>
  <si>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</si>
  <si>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</si>
  <si>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</si>
  <si>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</si>
  <si>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</si>
  <si>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</si>
  <si>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</si>
  <si>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</si>
  <si>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</si>
  <si>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</si>
  <si>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</si>
  <si>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</si>
  <si>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</si>
  <si>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</si>
  <si>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</si>
  <si>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</si>
  <si>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</si>
  <si>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</si>
  <si>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</si>
  <si>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</si>
  <si>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</si>
  <si>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</si>
  <si>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</si>
  <si>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</si>
  <si>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</si>
  <si>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</si>
  <si>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</si>
  <si>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</si>
  <si>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</si>
  <si>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</si>
  <si>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</si>
  <si>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</si>
  <si>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</si>
  <si>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</si>
  <si>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</si>
  <si>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</si>
  <si>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</si>
  <si>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</si>
  <si>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</si>
  <si>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</si>
  <si>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</si>
  <si>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</si>
  <si>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</si>
  <si>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</si>
  <si>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</si>
  <si>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</si>
  <si>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</si>
  <si>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</si>
  <si>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</si>
  <si>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</si>
  <si>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</si>
  <si>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</si>
  <si>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</si>
  <si>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</si>
  <si>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</si>
  <si>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</si>
  <si>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</si>
  <si>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</si>
  <si>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</si>
  <si>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</si>
  <si>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</si>
  <si>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</si>
  <si>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</si>
  <si>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</si>
  <si>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</si>
  <si>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</si>
  <si>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</si>
  <si>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</si>
  <si>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</si>
  <si>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</si>
  <si>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</si>
  <si>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</si>
  <si>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</si>
  <si>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</si>
  <si>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</si>
  <si>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</si>
  <si>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</si>
  <si>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</si>
  <si>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</si>
  <si>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</si>
  <si>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</si>
  <si>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</si>
  <si>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</si>
  <si>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</si>
  <si>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</si>
  <si>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</si>
  <si>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</si>
  <si>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</si>
  <si>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</si>
  <si>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</si>
  <si>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</si>
  <si>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</si>
  <si>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</si>
  <si>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</si>
  <si>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</si>
  <si>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</si>
  <si>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</si>
  <si>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</si>
  <si>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</si>
  <si>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</si>
  <si>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</si>
  <si>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</si>
  <si>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</si>
  <si>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</si>
  <si>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</si>
  <si>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</si>
  <si>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</si>
  <si>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</si>
  <si>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</si>
  <si>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</si>
  <si>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</si>
  <si>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</si>
  <si>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</si>
  <si>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</si>
  <si>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</si>
  <si>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</si>
  <si>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</si>
  <si>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</si>
  <si>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</si>
  <si>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</si>
  <si>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</si>
  <si>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</si>
  <si>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</si>
  <si>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</si>
  <si>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</si>
  <si>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</si>
  <si>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</si>
  <si>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</si>
  <si>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</si>
  <si>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</si>
  <si>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</si>
  <si>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</si>
  <si>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</si>
  <si>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</si>
  <si>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</si>
  <si>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</si>
  <si>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</si>
  <si>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</si>
  <si>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</si>
  <si>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</si>
  <si>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</si>
  <si>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</si>
  <si>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</si>
  <si>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</si>
  <si>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</si>
  <si>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</si>
  <si>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</si>
  <si>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</si>
  <si>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</si>
  <si>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</si>
  <si>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</si>
  <si>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</si>
  <si>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</si>
  <si>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</si>
  <si>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</si>
  <si>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</si>
  <si>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</si>
  <si>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</si>
  <si>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</si>
  <si>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</si>
  <si>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</si>
  <si>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</si>
  <si>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</si>
  <si>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</si>
  <si>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</si>
  <si>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</si>
  <si>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</si>
  <si>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</si>
  <si>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</si>
  <si>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</si>
  <si>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</si>
  <si>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</si>
  <si>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</si>
  <si>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</si>
  <si>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</si>
  <si>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</si>
  <si>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</si>
  <si>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</si>
  <si>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</si>
  <si>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</si>
  <si>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</si>
  <si>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</si>
  <si>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</si>
  <si>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</si>
  <si>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</si>
  <si>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</si>
  <si>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</si>
  <si>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</si>
  <si>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</si>
  <si>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</si>
  <si>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</si>
  <si>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</si>
  <si>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</si>
  <si>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</si>
  <si>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</si>
  <si>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</si>
  <si>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</si>
  <si>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</si>
  <si>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</si>
  <si>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</si>
  <si>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</si>
  <si>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</si>
  <si>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</si>
  <si>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</si>
  <si>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</si>
  <si>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</si>
  <si>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</si>
  <si>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</si>
  <si>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</si>
  <si>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</si>
  <si>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</si>
  <si>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</si>
  <si>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</si>
  <si>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</si>
  <si>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</si>
  <si>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</si>
  <si>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</si>
  <si>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</si>
  <si>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</si>
  <si>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</si>
  <si>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</si>
  <si>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</si>
  <si>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</si>
  <si>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</si>
  <si>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</si>
  <si>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</si>
  <si>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</si>
  <si>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</si>
  <si>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</si>
  <si>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</si>
  <si>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</si>
  <si>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</si>
  <si>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</si>
  <si>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</si>
  <si>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</si>
  <si>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</si>
  <si>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</si>
  <si>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</si>
  <si>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</si>
  <si>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</si>
  <si>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</si>
  <si>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</si>
  <si>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</si>
  <si>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</si>
  <si>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</si>
  <si>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</si>
  <si>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</si>
  <si>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</si>
  <si>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</si>
  <si>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</si>
  <si>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</si>
  <si>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</si>
  <si>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</si>
  <si>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</si>
  <si>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</si>
  <si>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</si>
  <si>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</si>
  <si>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</si>
  <si>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</si>
  <si>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</si>
  <si>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</si>
  <si>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</si>
  <si>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</si>
  <si>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</si>
  <si>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</si>
  <si>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</si>
  <si>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</si>
  <si>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</si>
  <si>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</si>
  <si>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</si>
  <si>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</si>
  <si>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</si>
  <si>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</si>
  <si>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</si>
  <si>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</si>
  <si>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</si>
  <si>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</si>
  <si>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</si>
  <si>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</si>
  <si>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</si>
  <si>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</si>
  <si>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</si>
  <si>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</si>
  <si>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</si>
  <si>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</si>
  <si>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</si>
  <si>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</si>
  <si>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</si>
  <si>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</si>
  <si>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</si>
  <si>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</si>
  <si>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</si>
  <si>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</si>
  <si>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</si>
  <si>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</si>
  <si>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</si>
  <si>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</si>
  <si>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</si>
  <si>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</si>
  <si>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</si>
  <si>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</si>
  <si>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</si>
  <si>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</si>
  <si>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</si>
  <si>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</si>
  <si>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</si>
  <si>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</si>
  <si>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</si>
  <si>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</si>
  <si>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</si>
  <si>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</si>
  <si>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</si>
  <si>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</si>
  <si>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</si>
  <si>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</si>
  <si>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</si>
  <si>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</si>
  <si>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</si>
  <si>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</si>
  <si>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</si>
  <si>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</si>
  <si>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</si>
  <si>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</si>
  <si>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</si>
  <si>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</si>
  <si>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</si>
  <si>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</si>
  <si>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</si>
  <si>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</si>
  <si>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</si>
  <si>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</si>
  <si>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</si>
  <si>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</si>
  <si>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</si>
  <si>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</si>
  <si>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</si>
  <si>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</si>
  <si>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</si>
  <si>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</si>
  <si>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</si>
  <si>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</si>
  <si>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</si>
  <si>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</si>
  <si>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</si>
  <si>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</si>
  <si>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</si>
  <si>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</si>
  <si>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</si>
  <si>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</si>
  <si>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</si>
  <si>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</si>
  <si>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</si>
  <si>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</si>
  <si>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</si>
  <si>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</si>
  <si>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</si>
  <si>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</si>
  <si>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</si>
  <si>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</si>
  <si>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</si>
  <si>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</si>
  <si>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</si>
  <si>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</si>
  <si>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</si>
  <si>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</si>
  <si>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</si>
  <si>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</si>
  <si>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</si>
  <si>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</si>
  <si>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</si>
  <si>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</si>
  <si>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</si>
  <si>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</si>
  <si>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</si>
  <si>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</si>
  <si>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</si>
  <si>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</si>
  <si>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</si>
  <si>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</si>
  <si>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</si>
  <si>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</si>
  <si>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</si>
  <si>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</si>
  <si>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</si>
  <si>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</si>
  <si>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</si>
  <si>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</si>
  <si>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</si>
  <si>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</si>
  <si>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</si>
  <si>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</si>
  <si>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</si>
  <si>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</si>
  <si>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</si>
  <si>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</si>
  <si>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</si>
  <si>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</si>
  <si>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</si>
  <si>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</si>
  <si>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</si>
  <si>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</si>
  <si>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</si>
  <si>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</si>
  <si>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</si>
  <si>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</si>
  <si>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</si>
  <si>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</si>
  <si>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</si>
  <si>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</si>
  <si>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</si>
  <si>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</si>
  <si>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</si>
  <si>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</si>
  <si>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</si>
  <si>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</si>
  <si>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</si>
  <si>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</si>
  <si>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</si>
  <si>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</si>
  <si>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</si>
  <si>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</si>
  <si>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</si>
  <si>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</si>
  <si>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</si>
  <si>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</si>
  <si>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</si>
  <si>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</si>
  <si>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</si>
  <si>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</si>
  <si>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</si>
  <si>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</si>
  <si>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</si>
  <si>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</si>
  <si>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</si>
  <si>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</si>
  <si>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</si>
  <si>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</si>
  <si>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</si>
  <si>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</si>
  <si>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</si>
  <si>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</si>
  <si>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</si>
  <si>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</si>
  <si>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</si>
  <si>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</si>
  <si>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</si>
  <si>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</si>
  <si>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</si>
  <si>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</si>
  <si>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</si>
  <si>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</si>
  <si>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</si>
  <si>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</si>
  <si>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</si>
  <si>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</si>
  <si>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</si>
  <si>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</si>
  <si>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</si>
  <si>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</si>
  <si>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</si>
  <si>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</si>
  <si>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</si>
  <si>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</si>
  <si>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</si>
  <si>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</si>
  <si>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</si>
  <si>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</si>
  <si>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</si>
  <si>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</si>
  <si>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</si>
  <si>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</si>
  <si>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</si>
  <si>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</si>
  <si>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</si>
  <si>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</si>
  <si>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</si>
  <si>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</si>
  <si>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</si>
  <si>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</si>
  <si>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</si>
  <si>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</si>
  <si>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</si>
  <si>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</si>
  <si>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</si>
  <si>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</si>
  <si>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</si>
  <si>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</si>
  <si>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</si>
  <si>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</si>
  <si>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</si>
  <si>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</si>
  <si>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</si>
  <si>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</si>
  <si>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</si>
  <si>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</si>
  <si>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</si>
  <si>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</si>
  <si>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</si>
  <si>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</si>
  <si>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</si>
  <si>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</si>
  <si>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</si>
  <si>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</si>
  <si>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</si>
  <si>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</si>
  <si>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</si>
  <si>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</si>
  <si>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</si>
  <si>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</si>
  <si>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</si>
  <si>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</si>
  <si>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</si>
  <si>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</si>
  <si>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</si>
  <si>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</si>
  <si>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</si>
  <si>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</si>
  <si>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</si>
  <si>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</si>
  <si>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</si>
  <si>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</si>
  <si>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</si>
  <si>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</si>
  <si>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</si>
  <si>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</si>
  <si>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</si>
  <si>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</si>
  <si>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</si>
  <si>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</si>
  <si>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</si>
  <si>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</si>
  <si>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</si>
  <si>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</si>
  <si>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</si>
  <si>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</si>
  <si>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</si>
  <si>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</si>
  <si>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</si>
  <si>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</si>
  <si>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</si>
  <si>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</si>
  <si>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</si>
  <si>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</si>
  <si>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</si>
  <si>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</si>
  <si>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</si>
  <si>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</si>
  <si>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</si>
  <si>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</si>
  <si>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</si>
  <si>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</si>
  <si>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</si>
  <si>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</si>
  <si>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</si>
  <si>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</si>
  <si>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</si>
  <si>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</si>
  <si>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</si>
  <si>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</si>
  <si>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</si>
  <si>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</si>
  <si>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</si>
  <si>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</si>
  <si>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</si>
  <si>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</si>
  <si>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</si>
  <si>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</si>
  <si>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</si>
  <si>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</si>
  <si>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</si>
  <si>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</si>
  <si>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</si>
  <si>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</si>
  <si>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</si>
  <si>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</si>
  <si>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</si>
  <si>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</si>
  <si>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</si>
  <si>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</si>
  <si>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</si>
  <si>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</si>
  <si>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</si>
  <si>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</si>
  <si>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</si>
  <si>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</si>
  <si>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</si>
  <si>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</si>
  <si>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</si>
  <si>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</si>
  <si>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</si>
  <si>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</si>
  <si>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</si>
  <si>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</si>
  <si>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</si>
  <si>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</si>
  <si>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</si>
  <si>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</si>
  <si>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</si>
  <si>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</si>
  <si>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</si>
  <si>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</si>
  <si>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</si>
  <si>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</si>
  <si>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</si>
  <si>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</si>
  <si>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</si>
  <si>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</si>
  <si>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</si>
  <si>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</si>
  <si>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</si>
  <si>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</si>
  <si>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</si>
  <si>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</si>
  <si>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</si>
  <si>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</si>
  <si>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</si>
  <si>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</si>
  <si>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</si>
  <si>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</si>
  <si>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</si>
  <si>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</si>
  <si>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</si>
  <si>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</si>
  <si>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</si>
  <si>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</si>
  <si>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</si>
  <si>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</si>
  <si>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</si>
  <si>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</si>
  <si>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</si>
  <si>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</si>
  <si>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</si>
  <si>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</si>
  <si>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</si>
  <si>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</si>
  <si>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</si>
  <si>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</si>
  <si>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</si>
  <si>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</si>
  <si>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</si>
  <si>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</si>
  <si>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</si>
  <si>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</si>
  <si>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</si>
  <si>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</si>
  <si>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</si>
  <si>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</si>
  <si>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</si>
  <si>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</si>
  <si>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</si>
  <si>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</si>
  <si>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</si>
  <si>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</si>
  <si>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</si>
  <si>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</si>
  <si>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</si>
  <si>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</si>
  <si>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</si>
  <si>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</si>
  <si>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</si>
  <si>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</si>
  <si>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</si>
  <si>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</si>
  <si>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</si>
  <si>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</si>
  <si>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</si>
  <si>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</si>
  <si>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</si>
  <si>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</si>
  <si>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</si>
  <si>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</si>
  <si>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</si>
  <si>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</si>
  <si>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</si>
  <si>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</si>
  <si>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</si>
  <si>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</si>
  <si>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</si>
  <si>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</si>
  <si>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</si>
  <si>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</si>
  <si>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</si>
  <si>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</si>
  <si>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</si>
  <si>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</si>
  <si>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</si>
  <si>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</si>
  <si>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</si>
  <si>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</si>
  <si>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</si>
  <si>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</si>
  <si>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</si>
  <si>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</si>
  <si>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</si>
  <si>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</si>
  <si>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</si>
  <si>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</si>
  <si>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</si>
  <si>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</si>
  <si>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</si>
  <si>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</si>
  <si>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</si>
  <si>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</si>
  <si>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</si>
  <si>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</si>
  <si>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</si>
  <si>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</si>
  <si>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</si>
  <si>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</si>
  <si>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</si>
  <si>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</si>
  <si>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</si>
  <si>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</si>
  <si>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</si>
  <si>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</si>
  <si>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</si>
  <si>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</si>
  <si>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</si>
  <si>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</si>
  <si>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</si>
  <si>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</si>
  <si>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</si>
  <si>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</si>
  <si>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</si>
  <si>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</si>
  <si>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</si>
  <si>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</si>
  <si>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</si>
  <si>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</si>
  <si>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</si>
  <si>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</si>
  <si>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</si>
  <si>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</si>
  <si>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</si>
  <si>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</si>
  <si>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</si>
  <si>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</si>
  <si>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</si>
  <si>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</si>
  <si>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</si>
  <si>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</si>
  <si>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</si>
  <si>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</si>
  <si>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</si>
  <si>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</si>
  <si>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</si>
  <si>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</si>
  <si>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</si>
  <si>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</si>
  <si>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</si>
  <si>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</si>
  <si>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</si>
  <si>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</si>
  <si>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</si>
  <si>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</si>
  <si>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</si>
  <si>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</si>
  <si>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</si>
  <si>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</si>
  <si>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</si>
  <si>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</si>
  <si>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</si>
  <si>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</si>
  <si>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</si>
  <si>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</si>
  <si>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</si>
  <si>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</si>
  <si>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</si>
  <si>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</si>
  <si>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</si>
  <si>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</si>
  <si>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</si>
  <si>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</si>
  <si>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</si>
  <si>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</si>
  <si>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</si>
  <si>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</si>
  <si>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</si>
  <si>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</si>
  <si>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</si>
  <si>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</si>
  <si>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</si>
  <si>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</si>
  <si>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</si>
  <si>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</si>
  <si>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</si>
  <si>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</si>
  <si>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</si>
  <si>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</si>
  <si>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</si>
  <si>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</si>
  <si>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</si>
  <si>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</si>
  <si>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</si>
  <si>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</si>
  <si>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</si>
  <si>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</si>
  <si>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</si>
  <si>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</si>
  <si>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</si>
  <si>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</si>
  <si>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</si>
  <si>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</si>
  <si>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</si>
  <si>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</si>
  <si>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</si>
  <si>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</si>
  <si>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</si>
  <si>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</si>
  <si>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</si>
  <si>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</si>
  <si>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</si>
  <si>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</si>
  <si>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</si>
  <si>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</si>
  <si>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</si>
  <si>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</si>
  <si>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</si>
  <si>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</si>
  <si>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</si>
  <si>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</si>
  <si>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</si>
  <si>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</si>
  <si>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</si>
  <si>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</si>
  <si>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</si>
  <si>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</si>
  <si>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</si>
  <si>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</si>
  <si>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</si>
  <si>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</si>
  <si>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</si>
  <si>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</si>
  <si>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</si>
  <si>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</si>
  <si>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</si>
  <si>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</si>
  <si>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</si>
  <si>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</si>
  <si>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</si>
  <si>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</si>
  <si>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</si>
  <si>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</si>
  <si>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</si>
  <si>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</si>
  <si>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</si>
  <si>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</si>
  <si>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</si>
  <si>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</si>
  <si>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</si>
  <si>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</si>
  <si>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</si>
  <si>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</si>
  <si>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</si>
  <si>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</si>
  <si>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</si>
  <si>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</si>
  <si>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</si>
  <si>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</si>
  <si>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</si>
  <si>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</si>
  <si>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</si>
  <si>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</si>
  <si>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</si>
  <si>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</si>
  <si>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</si>
  <si>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</si>
  <si>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</si>
  <si>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</si>
  <si>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</si>
  <si>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</si>
  <si>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</si>
  <si>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</si>
  <si>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</si>
  <si>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</si>
  <si>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</si>
  <si>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</si>
  <si>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</si>
  <si>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</si>
  <si>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</si>
  <si>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</si>
  <si>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</si>
  <si>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</si>
  <si>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</si>
  <si>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</si>
  <si>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</si>
  <si>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</si>
  <si>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</si>
  <si>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</si>
  <si>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</si>
  <si>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</si>
  <si>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</si>
  <si>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</si>
  <si>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</si>
  <si>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</si>
  <si>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</si>
  <si>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</si>
  <si>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</si>
  <si>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</si>
  <si>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</si>
  <si>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</si>
  <si>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</si>
  <si>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</si>
  <si>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</si>
  <si>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</si>
  <si>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</si>
  <si>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</si>
  <si>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</si>
  <si>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</si>
  <si>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</si>
  <si>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</si>
  <si>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</si>
  <si>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</si>
  <si>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</si>
  <si>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</si>
  <si>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</si>
  <si>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</si>
  <si>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</si>
  <si>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</si>
  <si>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</si>
  <si>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</si>
  <si>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</si>
  <si>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</si>
  <si>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</si>
  <si>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</si>
  <si>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</si>
  <si>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</si>
  <si>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</si>
  <si>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</si>
  <si>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</si>
  <si>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</si>
  <si>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</si>
  <si>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</si>
  <si>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</si>
  <si>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</si>
  <si>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</si>
  <si>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</si>
  <si>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</si>
  <si>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</si>
  <si>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</si>
  <si>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</si>
  <si>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</si>
  <si>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</si>
  <si>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</si>
  <si>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</si>
  <si>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</si>
  <si>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</si>
  <si>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</si>
  <si>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</si>
  <si>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</si>
  <si>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</si>
  <si>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</si>
  <si>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</si>
  <si>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</si>
  <si>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</si>
  <si>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</si>
  <si>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</si>
  <si>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</si>
  <si>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</si>
  <si>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</si>
  <si>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</si>
  <si>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</si>
  <si>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</si>
  <si>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</si>
  <si>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</si>
  <si>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</si>
  <si>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</si>
  <si>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</si>
  <si>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</si>
  <si>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</si>
  <si>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</si>
  <si>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</si>
  <si>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</si>
  <si>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</si>
  <si>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</si>
  <si>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</si>
  <si>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</si>
  <si>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</si>
  <si>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</si>
  <si>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</si>
  <si>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</si>
  <si>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</si>
  <si>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</si>
  <si>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</si>
  <si>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</si>
  <si>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</si>
  <si>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</si>
  <si>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</si>
  <si>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</si>
  <si>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</si>
  <si>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</si>
  <si>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</si>
  <si>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</si>
  <si>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</si>
  <si>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</si>
  <si>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</si>
  <si>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</si>
  <si>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</si>
  <si>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</si>
  <si>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</si>
  <si>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</si>
  <si>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</si>
  <si>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</si>
  <si>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</si>
  <si>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</si>
  <si>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</si>
  <si>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</si>
  <si>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</si>
  <si>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</si>
  <si>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</si>
  <si>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</si>
  <si>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</si>
  <si>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</si>
  <si>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</si>
  <si>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</si>
  <si>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</si>
  <si>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</si>
  <si>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</si>
  <si>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</si>
  <si>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</si>
  <si>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</si>
  <si>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</si>
  <si>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</si>
  <si>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</si>
  <si>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</si>
  <si>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</si>
  <si>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</si>
  <si>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</si>
  <si>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</si>
  <si>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</si>
  <si>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</si>
  <si>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</si>
  <si>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</si>
  <si>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</si>
  <si>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</si>
  <si>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</si>
  <si>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</si>
  <si>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</si>
  <si>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</si>
  <si>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</si>
  <si>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</si>
  <si>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</si>
  <si>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</si>
  <si>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</si>
  <si>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</si>
  <si>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</si>
  <si>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</si>
  <si>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</si>
  <si>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</si>
  <si>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</si>
  <si>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</si>
  <si>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</si>
  <si>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</si>
  <si>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</si>
  <si>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</si>
  <si>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</si>
  <si>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</si>
  <si>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</si>
  <si>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</si>
  <si>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</si>
  <si>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</si>
  <si>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</si>
  <si>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</si>
  <si>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</si>
  <si>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</si>
  <si>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</si>
  <si>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</si>
  <si>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</si>
  <si>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</si>
  <si>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</si>
  <si>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</si>
  <si>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</si>
  <si>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</si>
  <si>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</si>
  <si>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</si>
  <si>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</si>
  <si>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</si>
  <si>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</si>
  <si>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</si>
  <si>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</si>
  <si>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</si>
  <si>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</si>
  <si>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</si>
  <si>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</si>
  <si>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</si>
  <si>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</si>
  <si>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</si>
  <si>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</si>
  <si>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</si>
  <si>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</si>
  <si>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</si>
  <si>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</si>
  <si>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</si>
  <si>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</si>
  <si>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</si>
  <si>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</si>
  <si>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</si>
  <si>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</si>
  <si>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</si>
  <si>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</si>
  <si>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</si>
  <si>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</si>
  <si>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</si>
  <si>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</si>
  <si>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</si>
  <si>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</si>
  <si>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</si>
  <si>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</si>
  <si>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</si>
  <si>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</si>
  <si>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</si>
  <si>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</si>
  <si>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</si>
  <si>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</si>
  <si>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</si>
  <si>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</si>
  <si>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</si>
  <si>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</si>
  <si>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</si>
  <si>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</si>
  <si>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</si>
  <si>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</si>
  <si>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</si>
  <si>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</si>
  <si>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</si>
  <si>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</si>
  <si>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</si>
  <si>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</si>
  <si>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</si>
  <si>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</si>
  <si>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</si>
  <si>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</si>
  <si>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</si>
  <si>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</si>
  <si>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</si>
  <si>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</si>
  <si>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</si>
  <si>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</si>
  <si>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</si>
  <si>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</si>
  <si>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</si>
  <si>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</si>
  <si>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</si>
  <si>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</si>
  <si>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</si>
  <si>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</si>
  <si>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</si>
  <si>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</si>
  <si>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</si>
  <si>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</si>
  <si>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</si>
  <si>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</si>
  <si>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</si>
  <si>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</si>
  <si>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</si>
  <si>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</si>
  <si>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</si>
  <si>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</si>
  <si>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</si>
  <si>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</si>
  <si>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</si>
  <si>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</si>
  <si>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</si>
  <si>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</si>
  <si>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</si>
  <si>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</si>
  <si>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</si>
  <si>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</si>
  <si>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</si>
  <si>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</si>
  <si>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</si>
  <si>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</si>
  <si>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</si>
  <si>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</si>
  <si>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</si>
  <si>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</si>
  <si>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</si>
  <si>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</si>
  <si>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</si>
  <si>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</si>
  <si>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</si>
  <si>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</si>
  <si>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</si>
  <si>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</si>
  <si>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</si>
  <si>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</si>
  <si>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</si>
  <si>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</si>
  <si>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</si>
  <si>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</si>
  <si>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</si>
  <si>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</si>
  <si>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</si>
  <si>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</si>
  <si>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</si>
  <si>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</si>
  <si>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</si>
  <si>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</si>
  <si>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</si>
  <si>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</si>
  <si>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</si>
  <si>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</si>
  <si>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</si>
  <si>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</si>
  <si>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</si>
  <si>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</si>
  <si>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</si>
  <si>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</si>
  <si>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</si>
  <si>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</si>
  <si>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</si>
  <si>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</si>
  <si>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</si>
  <si>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</si>
  <si>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</si>
  <si>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</si>
  <si>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</si>
  <si>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</si>
  <si>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</si>
  <si>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</si>
  <si>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</si>
  <si>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</si>
  <si>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</si>
  <si>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</si>
  <si>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</si>
  <si>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</si>
  <si>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</si>
  <si>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</si>
  <si>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</si>
  <si>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</si>
  <si>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</si>
  <si>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</si>
  <si>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</si>
  <si>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</si>
  <si>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</si>
  <si>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</si>
  <si>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</si>
  <si>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</si>
  <si>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</si>
  <si>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</si>
  <si>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</si>
  <si>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</si>
  <si>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</si>
  <si>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</si>
  <si>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</si>
  <si>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</si>
  <si>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</si>
  <si>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</si>
  <si>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</si>
  <si>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</si>
  <si>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</si>
  <si>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</si>
  <si>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</si>
  <si>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</si>
  <si>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</si>
  <si>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</si>
  <si>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</si>
  <si>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</si>
  <si>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</si>
  <si>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</si>
  <si>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</si>
  <si>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</si>
  <si>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</si>
  <si>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</si>
  <si>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</si>
  <si>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</si>
  <si>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</si>
  <si>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</si>
  <si>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</si>
  <si>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</si>
  <si>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</si>
  <si>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</si>
  <si>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</si>
  <si>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</si>
  <si>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</si>
  <si>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</si>
  <si>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</si>
  <si>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</si>
  <si>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</si>
  <si>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</si>
  <si>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</si>
  <si>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</si>
  <si>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</si>
  <si>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</si>
  <si>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</si>
  <si>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</si>
  <si>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</si>
  <si>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</si>
  <si>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</si>
  <si>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</si>
  <si>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</si>
  <si>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</si>
  <si>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</si>
  <si>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</si>
  <si>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</si>
  <si>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</si>
  <si>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</si>
  <si>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</si>
  <si>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</si>
  <si>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</si>
  <si>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</si>
  <si>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</si>
  <si>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</si>
  <si>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</si>
  <si>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</si>
  <si>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</si>
  <si>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</si>
  <si>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</si>
  <si>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</si>
  <si>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</si>
  <si>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</si>
  <si>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</si>
  <si>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</si>
  <si>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</si>
  <si>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</si>
  <si>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</si>
  <si>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</si>
  <si>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</si>
  <si>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</si>
  <si>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</si>
  <si>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</si>
  <si>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</si>
  <si>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</si>
  <si>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</si>
  <si>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</si>
  <si>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</si>
  <si>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</si>
  <si>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</si>
  <si>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</si>
  <si>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</si>
  <si>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</si>
  <si>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</si>
  <si>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</si>
  <si>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</si>
  <si>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</si>
  <si>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</si>
  <si>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</si>
  <si>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</si>
  <si>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</si>
  <si>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</si>
  <si>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</si>
  <si>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</si>
  <si>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</si>
  <si>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</si>
  <si>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</si>
  <si>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</si>
  <si>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</si>
  <si>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</si>
  <si>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</si>
  <si>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</si>
  <si>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</si>
  <si>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</si>
  <si>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</si>
  <si>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</si>
  <si>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</si>
  <si>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</si>
  <si>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</si>
  <si>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</si>
  <si>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</si>
  <si>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</si>
  <si>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</si>
  <si>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</si>
  <si>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</si>
  <si>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</si>
  <si>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</si>
  <si>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</si>
  <si>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</si>
  <si>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</si>
  <si>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</si>
  <si>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</si>
  <si>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</si>
  <si>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</si>
  <si>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</si>
  <si>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</si>
  <si>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</si>
  <si>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</si>
  <si>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</si>
  <si>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</si>
  <si>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</si>
  <si>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</si>
  <si>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</si>
  <si>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</si>
  <si>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</si>
  <si>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</si>
  <si>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</si>
  <si>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</si>
  <si>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</si>
  <si>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</si>
  <si>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</si>
  <si>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</si>
  <si>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</si>
  <si>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</si>
  <si>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</si>
  <si>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</si>
  <si>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</si>
  <si>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</si>
  <si>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</si>
  <si>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</si>
  <si>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</si>
  <si>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</si>
  <si>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</si>
  <si>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</si>
  <si>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</si>
  <si>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</si>
  <si>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</si>
  <si>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</si>
  <si>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</si>
  <si>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</si>
  <si>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</si>
  <si>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</si>
  <si>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</si>
  <si>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</si>
  <si>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</si>
  <si>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</si>
  <si>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</si>
  <si>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</si>
  <si>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</si>
  <si>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</si>
  <si>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</si>
  <si>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</si>
  <si>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</si>
  <si>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</si>
  <si>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</si>
  <si>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</si>
  <si>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</si>
  <si>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</si>
  <si>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</si>
  <si>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</si>
  <si>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</si>
  <si>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</si>
  <si>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</si>
  <si>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</si>
  <si>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</si>
  <si>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</si>
  <si>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</si>
  <si>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</si>
  <si>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</si>
  <si>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</si>
  <si>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</si>
  <si>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</si>
  <si>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</si>
  <si>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</si>
  <si>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</si>
  <si>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</si>
  <si>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</si>
  <si>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</si>
  <si>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</si>
  <si>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</si>
  <si>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</si>
  <si>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</si>
  <si>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</si>
  <si>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</si>
  <si>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</si>
  <si>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</si>
  <si>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</si>
  <si>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</si>
  <si>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</si>
  <si>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</si>
  <si>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</si>
  <si>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</si>
  <si>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</si>
  <si>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</si>
  <si>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</si>
  <si>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</si>
  <si>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</si>
  <si>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</si>
  <si>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</si>
  <si>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</si>
  <si>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</si>
  <si>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</si>
  <si>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</si>
  <si>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</si>
  <si>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</si>
  <si>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</si>
  <si>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</si>
  <si>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</si>
  <si>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</si>
  <si>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</si>
  <si>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</si>
  <si>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</si>
  <si>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</si>
  <si>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</si>
  <si>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</si>
  <si>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</si>
  <si>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</si>
  <si>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</si>
  <si>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</si>
  <si>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</si>
  <si>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</si>
  <si>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</si>
  <si>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</si>
  <si>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</si>
  <si>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</si>
  <si>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</si>
  <si>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</si>
  <si>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</si>
  <si>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</si>
  <si>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</si>
  <si>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</si>
  <si>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</si>
  <si>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</si>
  <si>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</si>
  <si>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</si>
  <si>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</si>
  <si>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</si>
  <si>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</si>
  <si>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</si>
  <si>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</si>
  <si>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</si>
  <si>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</si>
  <si>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</si>
  <si>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</si>
  <si>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</si>
  <si>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</si>
  <si>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</si>
  <si>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</si>
  <si>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</si>
  <si>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</si>
  <si>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</si>
  <si>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</si>
  <si>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</si>
  <si>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</si>
  <si>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</si>
  <si>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</si>
  <si>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</si>
  <si>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</si>
  <si>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</si>
  <si>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</si>
  <si>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</si>
  <si>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</si>
  <si>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</si>
  <si>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</si>
  <si>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</si>
  <si>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</si>
  <si>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</si>
  <si>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</si>
  <si>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</si>
  <si>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</si>
  <si>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</si>
  <si>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</si>
  <si>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</si>
  <si>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</si>
  <si>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</si>
  <si>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</si>
  <si>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</si>
  <si>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</si>
  <si>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</si>
  <si>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</si>
  <si>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</si>
  <si>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</si>
  <si>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</si>
  <si>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</si>
  <si>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</si>
  <si>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</si>
  <si>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</si>
  <si>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</si>
  <si>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</si>
  <si>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</si>
  <si>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</si>
  <si>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</si>
  <si>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</si>
  <si>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</si>
  <si>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</si>
  <si>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</si>
  <si>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</si>
  <si>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</si>
  <si>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</si>
  <si>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</si>
  <si>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</si>
  <si>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</si>
  <si>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</si>
  <si>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</si>
  <si>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</si>
  <si>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</si>
  <si>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</si>
  <si>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</si>
  <si>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</si>
  <si>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</si>
  <si>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</si>
  <si>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</si>
  <si>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</si>
  <si>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</si>
  <si>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</si>
  <si>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</si>
  <si>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</si>
  <si>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</si>
  <si>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</si>
  <si>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</si>
  <si>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</si>
  <si>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</si>
  <si>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</si>
  <si>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</si>
  <si>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</si>
  <si>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</si>
  <si>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</si>
  <si>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</si>
  <si>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</si>
  <si>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</si>
  <si>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</si>
  <si>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</si>
  <si>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</si>
  <si>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</si>
  <si>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</si>
  <si>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</si>
  <si>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</si>
  <si>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</si>
  <si>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</si>
  <si>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</si>
  <si>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</si>
  <si>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</si>
  <si>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</si>
  <si>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</si>
  <si>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</si>
  <si>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</si>
  <si>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</si>
  <si>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</si>
  <si>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</si>
  <si>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</si>
  <si>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</si>
  <si>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</si>
  <si>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</si>
  <si>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</si>
  <si>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</si>
  <si>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</si>
  <si>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</si>
  <si>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</si>
  <si>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</si>
  <si>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</si>
  <si>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</si>
  <si>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</si>
  <si>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</si>
  <si>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</si>
  <si>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</si>
  <si>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</si>
  <si>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</si>
  <si>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</si>
  <si>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</si>
  <si>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</si>
  <si>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</si>
  <si>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</si>
  <si>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</si>
  <si>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</si>
  <si>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</si>
  <si>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</si>
  <si>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</si>
  <si>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</si>
  <si>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</si>
  <si>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</si>
  <si>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</si>
  <si>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</si>
  <si>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</si>
  <si>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</si>
  <si>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</si>
  <si>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</si>
  <si>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</si>
  <si>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</si>
  <si>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</si>
  <si>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</si>
  <si>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</si>
  <si>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</si>
  <si>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</si>
  <si>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</si>
  <si>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</si>
  <si>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</si>
  <si>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</si>
  <si>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</si>
  <si>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</si>
  <si>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</si>
  <si>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</si>
  <si>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</si>
  <si>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</si>
  <si>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</si>
  <si>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</si>
  <si>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</si>
  <si>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</si>
  <si>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</si>
  <si>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</si>
  <si>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</si>
  <si>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</si>
  <si>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</si>
  <si>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</si>
  <si>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</si>
  <si>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</si>
  <si>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</si>
  <si>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</si>
  <si>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</si>
  <si>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</si>
  <si>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</si>
  <si>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</si>
  <si>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</si>
  <si>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</si>
  <si>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</si>
  <si>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</si>
  <si>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</si>
  <si>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</si>
  <si>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</si>
  <si>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</si>
  <si>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</si>
  <si>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</si>
  <si>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</si>
  <si>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</si>
  <si>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</si>
  <si>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</si>
  <si>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</si>
  <si>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</si>
  <si>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</si>
  <si>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</si>
  <si>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</si>
  <si>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</si>
  <si>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</si>
  <si>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</si>
  <si>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</si>
  <si>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</si>
  <si>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</si>
  <si>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</si>
  <si>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</si>
  <si>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</si>
  <si>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</si>
  <si>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</si>
  <si>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</si>
  <si>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</si>
  <si>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</si>
  <si>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</si>
  <si>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</si>
  <si>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</si>
  <si>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</si>
  <si>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</si>
  <si>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</si>
  <si>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</si>
  <si>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</si>
  <si>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</si>
  <si>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</si>
  <si>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</si>
  <si>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</si>
  <si>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</si>
  <si>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</si>
  <si>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</si>
  <si>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</si>
  <si>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</si>
  <si>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</si>
  <si>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</si>
  <si>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</si>
  <si>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</si>
  <si>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</si>
  <si>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</si>
  <si>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</si>
  <si>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</si>
  <si>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</si>
  <si>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</si>
  <si>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</si>
  <si>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</si>
  <si>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</si>
  <si>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</si>
  <si>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</si>
  <si>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</si>
  <si>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</si>
  <si>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</si>
  <si>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</si>
  <si>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</si>
  <si>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</si>
  <si>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</si>
  <si>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</si>
  <si>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</si>
  <si>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</si>
  <si>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</si>
  <si>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</si>
  <si>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</si>
  <si>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</si>
  <si>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</si>
  <si>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</si>
  <si>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</si>
  <si>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</si>
  <si>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</si>
  <si>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</si>
  <si>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</si>
  <si>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</si>
  <si>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</si>
  <si>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</si>
  <si>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</si>
  <si>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</si>
  <si>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</si>
  <si>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</si>
  <si>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</si>
  <si>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</si>
  <si>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</si>
  <si>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</si>
  <si>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</si>
  <si>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</si>
  <si>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</si>
  <si>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</si>
  <si>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</si>
  <si>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</si>
  <si>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</si>
  <si>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</si>
  <si>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</si>
  <si>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</si>
  <si>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</si>
  <si>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</si>
  <si>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</si>
  <si>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</si>
  <si>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</si>
  <si>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</si>
  <si>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</si>
  <si>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</si>
  <si>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</si>
  <si>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</si>
  <si>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</si>
  <si>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</si>
  <si>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</si>
  <si>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</si>
  <si>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</si>
  <si>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</si>
  <si>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</si>
  <si>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</si>
  <si>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</si>
  <si>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</si>
  <si>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</si>
  <si>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</si>
  <si>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</si>
  <si>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</si>
  <si>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</si>
  <si>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</si>
  <si>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</si>
  <si>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</si>
  <si>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</si>
  <si>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</si>
  <si>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</si>
  <si>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</si>
  <si>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</si>
  <si>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</si>
  <si>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</si>
  <si>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</si>
  <si>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</si>
  <si>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</si>
  <si>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</si>
  <si>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</si>
  <si>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</si>
  <si>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</si>
  <si>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</si>
  <si>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</si>
  <si>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</si>
  <si>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</si>
  <si>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</si>
  <si>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</si>
  <si>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</si>
  <si>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</si>
  <si>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</si>
  <si>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</si>
  <si>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</si>
  <si>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</si>
  <si>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</si>
  <si>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</si>
  <si>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</si>
  <si>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</si>
  <si>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</si>
  <si>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</si>
  <si>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</si>
  <si>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</si>
  <si>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</si>
  <si>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</si>
  <si>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</si>
  <si>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</si>
  <si>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</si>
  <si>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</si>
  <si>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</si>
  <si>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</si>
  <si>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</si>
  <si>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</si>
  <si>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</si>
  <si>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</si>
  <si>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</si>
  <si>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</si>
  <si>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</si>
  <si>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</si>
  <si>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</si>
  <si>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</si>
  <si>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</si>
  <si>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</si>
  <si>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</si>
  <si>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</si>
  <si>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</si>
  <si>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</si>
  <si>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</si>
  <si>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</si>
  <si>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</si>
  <si>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</si>
  <si>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</si>
  <si>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</si>
  <si>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</si>
  <si>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</si>
  <si>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</si>
  <si>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</si>
  <si>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</si>
  <si>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</si>
  <si>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</si>
  <si>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</si>
  <si>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</si>
  <si>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</si>
  <si>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</si>
  <si>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</si>
  <si>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</si>
  <si>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</si>
  <si>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</si>
  <si>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</si>
  <si>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</si>
  <si>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</si>
  <si>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</si>
  <si>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</si>
  <si>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</si>
  <si>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</si>
  <si>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</si>
  <si>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</si>
  <si>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</si>
  <si>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</si>
  <si>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</si>
  <si>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</si>
  <si>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</si>
  <si>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</si>
  <si>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</si>
  <si>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</si>
  <si>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</si>
  <si>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</si>
  <si>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</si>
  <si>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</si>
  <si>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</si>
  <si>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</si>
  <si>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</si>
  <si>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</si>
  <si>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</si>
  <si>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</si>
  <si>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</si>
  <si>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</si>
  <si>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</si>
  <si>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</si>
  <si>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</si>
  <si>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</si>
  <si>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</si>
  <si>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</si>
  <si>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</si>
  <si>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</si>
  <si>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</si>
  <si>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</si>
  <si>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</si>
  <si>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</si>
  <si>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</si>
  <si>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</si>
  <si>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</si>
  <si>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</si>
  <si>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</si>
  <si>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</si>
  <si>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</si>
  <si>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</si>
  <si>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</si>
  <si>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</si>
  <si>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</si>
  <si>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</si>
  <si>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</si>
  <si>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</si>
  <si>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</si>
  <si>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</si>
  <si>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</si>
  <si>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</si>
  <si>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</si>
  <si>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</si>
  <si>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</si>
  <si>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</si>
  <si>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</si>
  <si>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</si>
  <si>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</si>
  <si>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</si>
  <si>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</si>
  <si>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</si>
  <si>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</si>
  <si>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</si>
  <si>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</si>
  <si>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</si>
  <si>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</si>
  <si>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</si>
  <si>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</si>
  <si>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</si>
  <si>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</si>
  <si>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</si>
  <si>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</si>
  <si>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</si>
  <si>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</si>
  <si>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</si>
  <si>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</si>
  <si>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</si>
  <si>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</si>
  <si>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</si>
  <si>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</si>
  <si>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</si>
  <si>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</si>
  <si>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</si>
  <si>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</si>
  <si>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</si>
  <si>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</si>
  <si>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</si>
  <si>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</si>
  <si>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</si>
  <si>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</si>
  <si>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</si>
  <si>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</si>
  <si>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</si>
  <si>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</si>
  <si>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</si>
  <si>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</si>
  <si>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</si>
  <si>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</si>
  <si>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</si>
  <si>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</si>
  <si>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</si>
  <si>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</si>
  <si>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</si>
  <si>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</si>
  <si>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</si>
  <si>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</si>
  <si>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</si>
  <si>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</si>
  <si>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</si>
  <si>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</si>
  <si>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</si>
  <si>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</si>
  <si>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</si>
  <si>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</si>
  <si>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</si>
  <si>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</si>
  <si>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</si>
  <si>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</si>
  <si>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</si>
  <si>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</si>
  <si>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</si>
  <si>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</si>
  <si>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</si>
  <si>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</si>
  <si>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</si>
  <si>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</si>
  <si>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</si>
  <si>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</si>
  <si>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</si>
  <si>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</si>
  <si>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</si>
  <si>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</si>
  <si>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</si>
  <si>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</si>
  <si>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</si>
  <si>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</si>
  <si>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</si>
  <si>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</si>
  <si>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</si>
  <si>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</si>
  <si>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</si>
  <si>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</si>
  <si>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</si>
  <si>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</si>
  <si>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</si>
  <si>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</si>
  <si>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</si>
  <si>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</si>
  <si>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</si>
  <si>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</si>
  <si>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</si>
  <si>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</si>
  <si>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</si>
  <si>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</si>
  <si>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</si>
  <si>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</si>
  <si>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</si>
  <si>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</si>
  <si>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</si>
  <si>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</si>
  <si>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</si>
  <si>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</si>
  <si>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</si>
  <si>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</si>
  <si>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</si>
  <si>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</si>
  <si>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</si>
  <si>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</si>
  <si>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</si>
  <si>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</si>
  <si>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</si>
  <si>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</si>
  <si>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</si>
  <si>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</si>
  <si>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</si>
  <si>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</si>
  <si>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</si>
  <si>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</si>
  <si>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</si>
  <si>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</si>
  <si>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</si>
  <si>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</si>
  <si>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</si>
  <si>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</si>
  <si>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</si>
  <si>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</si>
  <si>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</si>
  <si>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</si>
  <si>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</si>
  <si>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</si>
  <si>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</si>
  <si>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</si>
  <si>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</si>
  <si>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</si>
  <si>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</si>
  <si>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</si>
  <si>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</si>
  <si>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</si>
  <si>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</si>
  <si>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</si>
  <si>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</si>
  <si>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</si>
  <si>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</si>
  <si>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</si>
  <si>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</si>
  <si>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</si>
  <si>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</si>
  <si>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</si>
  <si>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</si>
  <si>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</si>
  <si>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</si>
  <si>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</si>
  <si>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</si>
  <si>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</si>
  <si>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</si>
  <si>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</si>
  <si>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</si>
  <si>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</si>
  <si>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</si>
  <si>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</si>
  <si>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</si>
  <si>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</si>
  <si>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</si>
  <si>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</si>
  <si>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</si>
  <si>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</si>
  <si>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</si>
  <si>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</si>
  <si>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</si>
  <si>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</si>
  <si>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</si>
  <si>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</si>
  <si>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</si>
  <si>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</si>
  <si>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</si>
  <si>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</si>
  <si>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</si>
  <si>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</si>
  <si>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</si>
  <si>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</si>
  <si>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</si>
  <si>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</si>
  <si>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</si>
  <si>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</si>
  <si>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</si>
  <si>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</si>
  <si>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</si>
  <si>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</si>
  <si>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</si>
  <si>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</si>
  <si>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</si>
  <si>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</si>
  <si>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</si>
  <si>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</si>
  <si>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</si>
  <si>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</si>
  <si>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</si>
  <si>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</si>
  <si>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</si>
  <si>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</si>
  <si>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</si>
  <si>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</si>
  <si>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</si>
  <si>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</si>
  <si>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</si>
  <si>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</si>
  <si>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</si>
  <si>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</si>
  <si>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</si>
  <si>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</si>
  <si>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</si>
  <si>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</si>
  <si>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</si>
  <si>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</si>
  <si>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</si>
  <si>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</si>
  <si>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</si>
  <si>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</si>
  <si>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</si>
  <si>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</si>
  <si>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</si>
  <si>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</si>
  <si>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</si>
  <si>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</si>
  <si>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</si>
  <si>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</si>
  <si>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</si>
  <si>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</si>
  <si>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</si>
  <si>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</si>
  <si>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</si>
  <si>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</si>
  <si>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</si>
  <si>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</si>
  <si>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</si>
  <si>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</si>
  <si>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</si>
  <si>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</si>
  <si>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</si>
  <si>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</si>
  <si>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</si>
  <si>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</si>
  <si>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</si>
  <si>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</si>
  <si>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</si>
  <si>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</si>
  <si>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</si>
  <si>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</si>
  <si>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</si>
  <si>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</si>
  <si>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</si>
  <si>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</si>
  <si>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</si>
  <si>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</si>
  <si>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</si>
  <si>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</si>
  <si>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</si>
  <si>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</si>
  <si>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</si>
  <si>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</si>
  <si>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</si>
  <si>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</si>
  <si>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</si>
  <si>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</si>
  <si>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</si>
  <si>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</si>
  <si>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</si>
  <si>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</si>
  <si>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</si>
  <si>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</si>
  <si>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</si>
  <si>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</si>
  <si>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</si>
  <si>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</si>
  <si>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</si>
  <si>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</si>
  <si>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</si>
  <si>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</si>
  <si>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</si>
  <si>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</si>
  <si>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</si>
  <si>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</si>
  <si>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</si>
  <si>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</si>
  <si>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</si>
  <si>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</si>
  <si>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</si>
  <si>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</si>
  <si>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</si>
  <si>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</si>
  <si>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</si>
  <si>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</si>
  <si>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</si>
  <si>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</si>
  <si>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</si>
  <si>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</si>
  <si>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</si>
  <si>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</si>
  <si>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</si>
  <si>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</si>
  <si>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</si>
  <si>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</si>
  <si>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</si>
  <si>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</si>
  <si>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</si>
  <si>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</si>
  <si>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</si>
  <si>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</si>
  <si>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</si>
  <si>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</si>
  <si>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</si>
  <si>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</si>
  <si>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</si>
  <si>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</si>
  <si>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</si>
  <si>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</si>
  <si>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</si>
  <si>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</si>
  <si>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</si>
  <si>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</si>
  <si>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</si>
  <si>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</si>
  <si>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</si>
  <si>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</si>
  <si>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</si>
  <si>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</si>
  <si>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</si>
  <si>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</si>
  <si>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</si>
  <si>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</si>
  <si>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</si>
  <si>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</si>
  <si>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</si>
  <si>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</si>
  <si>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</si>
  <si>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</si>
  <si>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</si>
  <si>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</si>
  <si>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</si>
  <si>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</si>
  <si>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</si>
  <si>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</si>
  <si>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</si>
  <si>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</si>
  <si>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</si>
  <si>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</si>
  <si>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</si>
  <si>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</si>
  <si>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</si>
  <si>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</si>
  <si>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</si>
  <si>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</si>
  <si>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</si>
  <si>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</si>
  <si>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</si>
  <si>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</si>
  <si>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</si>
  <si>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</si>
  <si>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</si>
  <si>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</si>
  <si>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</si>
  <si>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</si>
  <si>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</si>
  <si>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</si>
  <si>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</si>
  <si>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</si>
  <si>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</si>
  <si>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</si>
  <si>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</si>
  <si>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</si>
  <si>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</si>
  <si>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</si>
  <si>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</si>
  <si>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</si>
  <si>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</si>
  <si>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</si>
  <si>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</si>
  <si>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</si>
  <si>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</si>
  <si>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</si>
  <si>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</si>
  <si>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</si>
  <si>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</si>
  <si>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</si>
  <si>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</si>
  <si>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</si>
  <si>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</si>
  <si>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</si>
  <si>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</si>
  <si>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</si>
  <si>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</si>
  <si>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</si>
  <si>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</si>
  <si>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</si>
  <si>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</si>
  <si>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</si>
  <si>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</si>
  <si>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</si>
  <si>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</si>
  <si>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</si>
  <si>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</si>
  <si>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</si>
  <si>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</si>
  <si>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</si>
  <si>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</si>
  <si>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</si>
  <si>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</si>
  <si>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</si>
  <si>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</si>
  <si>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</si>
  <si>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</si>
  <si>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</si>
  <si>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</si>
  <si>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</si>
  <si>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</si>
  <si>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</si>
  <si>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</si>
  <si>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</si>
  <si>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</si>
  <si>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</si>
  <si>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</si>
  <si>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</si>
  <si>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</si>
  <si>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</si>
  <si>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</si>
  <si>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</si>
  <si>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</si>
  <si>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</si>
  <si>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</si>
  <si>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</si>
  <si>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</si>
  <si>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</si>
  <si>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</si>
  <si>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</si>
  <si>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</si>
  <si>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</si>
  <si>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</si>
  <si>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</si>
  <si>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</si>
  <si>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</si>
  <si>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</si>
  <si>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</si>
  <si>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</si>
  <si>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</si>
  <si>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</si>
  <si>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</si>
  <si>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</si>
  <si>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</si>
  <si>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</si>
  <si>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</si>
  <si>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</si>
  <si>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</si>
  <si>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</si>
  <si>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</si>
  <si>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</si>
  <si>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</si>
  <si>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</si>
  <si>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</si>
  <si>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</si>
  <si>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</si>
  <si>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</si>
  <si>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</si>
  <si>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</si>
  <si>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</si>
  <si>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</si>
  <si>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</si>
  <si>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</si>
  <si>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</si>
  <si>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</si>
  <si>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</si>
  <si>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</si>
  <si>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</si>
  <si>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</si>
  <si>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</si>
  <si>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</si>
  <si>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</si>
  <si>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</si>
  <si>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</si>
  <si>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</si>
  <si>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</si>
  <si>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</si>
  <si>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</si>
  <si>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</si>
  <si>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</si>
  <si>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</si>
  <si>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</si>
  <si>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</si>
  <si>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</si>
  <si>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</si>
  <si>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</si>
  <si>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</si>
  <si>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</si>
  <si>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</si>
  <si>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</si>
  <si>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</si>
  <si>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</si>
  <si>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</si>
  <si>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</si>
  <si>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</si>
  <si>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</si>
  <si>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</si>
  <si>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</si>
  <si>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</si>
  <si>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</si>
  <si>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</si>
  <si>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</si>
  <si>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</si>
  <si>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</si>
  <si>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</si>
  <si>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</si>
  <si>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</si>
  <si>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</si>
  <si>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</si>
  <si>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</si>
  <si>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</si>
  <si>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</si>
  <si>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</si>
  <si>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</si>
  <si>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</si>
  <si>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</si>
  <si>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</si>
  <si>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</si>
  <si>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</si>
  <si>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</si>
  <si>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</si>
  <si>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</si>
  <si>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</si>
  <si>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</si>
  <si>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</si>
  <si>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</si>
  <si>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</si>
  <si>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</si>
  <si>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</si>
  <si>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</si>
  <si>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</si>
  <si>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</si>
  <si>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</si>
  <si>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</si>
  <si>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</si>
  <si>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</si>
  <si>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</si>
  <si>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</si>
  <si>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</si>
  <si>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</si>
  <si>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</si>
  <si>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</si>
  <si>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</si>
  <si>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</si>
  <si>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</si>
  <si>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</si>
  <si>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</si>
  <si>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</si>
  <si>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</si>
  <si>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</si>
  <si>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</si>
  <si>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</si>
  <si>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</si>
  <si>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</si>
  <si>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</si>
  <si>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</si>
  <si>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</si>
  <si>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</si>
  <si>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</si>
  <si>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</si>
  <si>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</si>
  <si>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</si>
  <si>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</si>
  <si>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</si>
  <si>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</si>
  <si>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</si>
  <si>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</si>
  <si>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</si>
  <si>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</si>
  <si>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</si>
  <si>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</si>
  <si>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</si>
  <si>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</si>
  <si>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</si>
  <si>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</si>
  <si>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</si>
  <si>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</si>
  <si>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</si>
  <si>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</si>
  <si>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</si>
  <si>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</si>
  <si>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</si>
  <si>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</si>
  <si>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</si>
  <si>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</si>
  <si>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</si>
  <si>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</si>
  <si>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</si>
  <si>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</si>
  <si>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</si>
  <si>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</si>
  <si>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</si>
  <si>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</si>
  <si>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</si>
  <si>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</si>
  <si>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</si>
  <si>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</si>
  <si>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</si>
  <si>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</si>
  <si>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</si>
  <si>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</si>
  <si>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</si>
  <si>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</si>
  <si>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</si>
  <si>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</si>
  <si>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</si>
  <si>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</si>
  <si>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</si>
  <si>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</si>
  <si>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</si>
  <si>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</si>
  <si>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</si>
  <si>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</si>
  <si>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</si>
  <si>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</si>
  <si>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</si>
  <si>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</si>
  <si>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</si>
  <si>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</si>
  <si>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</si>
  <si>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</si>
  <si>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</si>
  <si>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</si>
  <si>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</si>
  <si>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</si>
  <si>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</si>
  <si>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</si>
  <si>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</si>
  <si>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</si>
  <si>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</si>
  <si>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</si>
  <si>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</si>
  <si>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</si>
  <si>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</si>
  <si>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</si>
  <si>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</si>
  <si>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</si>
  <si>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</si>
  <si>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</si>
  <si>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</si>
  <si>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</si>
  <si>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</si>
  <si>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</si>
  <si>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</si>
  <si>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</si>
  <si>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</si>
  <si>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</si>
  <si>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</si>
  <si>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</si>
  <si>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</si>
  <si>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</si>
  <si>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</si>
  <si>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</si>
  <si>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</si>
  <si>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</si>
  <si>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</si>
  <si>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</si>
  <si>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</si>
  <si>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</si>
  <si>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</si>
  <si>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</si>
  <si>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</si>
  <si>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</si>
  <si>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</si>
  <si>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</si>
  <si>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</si>
  <si>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</si>
  <si>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</si>
  <si>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</si>
  <si>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</si>
  <si>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</si>
  <si>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</si>
  <si>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</si>
  <si>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</si>
  <si>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</si>
  <si>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</si>
  <si>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</si>
  <si>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</si>
  <si>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</si>
  <si>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</si>
  <si>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</si>
  <si>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</si>
  <si>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</si>
  <si>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</si>
  <si>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</si>
  <si>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</si>
  <si>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</si>
  <si>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</si>
  <si>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</si>
  <si>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</si>
  <si>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</si>
  <si>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</si>
  <si>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</si>
  <si>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</si>
  <si>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</si>
  <si>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</si>
  <si>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</si>
  <si>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</si>
  <si>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</si>
  <si>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</si>
  <si>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</si>
  <si>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</si>
  <si>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</si>
  <si>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</si>
  <si>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</si>
  <si>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</si>
  <si>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</si>
  <si>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</si>
  <si>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</si>
  <si>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</si>
  <si>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</si>
  <si>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</si>
  <si>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</si>
  <si>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</si>
  <si>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</si>
  <si>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</si>
  <si>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</si>
  <si>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</si>
  <si>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</si>
  <si>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</si>
  <si>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</si>
  <si>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</si>
  <si>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</si>
  <si>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</si>
  <si>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</si>
  <si>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</si>
  <si>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</si>
  <si>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</si>
  <si>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</si>
  <si>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</si>
  <si>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</si>
  <si>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</si>
  <si>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</si>
  <si>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</si>
  <si>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</si>
  <si>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</si>
  <si>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</si>
  <si>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</si>
  <si>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</si>
  <si>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</si>
  <si>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</si>
  <si>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</si>
  <si>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</si>
  <si>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</si>
  <si>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</si>
  <si>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</si>
  <si>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</si>
  <si>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</si>
  <si>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</si>
  <si>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</si>
  <si>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</si>
  <si>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</si>
  <si>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</si>
  <si>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</si>
  <si>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</si>
  <si>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</si>
  <si>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</si>
  <si>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</si>
  <si>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</si>
  <si>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</si>
  <si>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</si>
  <si>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</si>
  <si>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</si>
  <si>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</si>
  <si>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</si>
  <si>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</si>
  <si>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</si>
  <si>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</si>
  <si>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</si>
  <si>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</si>
  <si>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</si>
  <si>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</si>
  <si>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</si>
  <si>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</si>
  <si>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</si>
  <si>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</si>
  <si>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</si>
  <si>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</si>
  <si>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</si>
  <si>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</si>
  <si>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</si>
  <si>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</si>
  <si>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</si>
  <si>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</si>
  <si>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</si>
  <si>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</si>
  <si>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</si>
  <si>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</si>
  <si>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</si>
  <si>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</si>
  <si>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</si>
  <si>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</si>
  <si>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</si>
  <si>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</si>
  <si>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</si>
  <si>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</si>
  <si>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</si>
  <si>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</si>
  <si>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</si>
  <si>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</si>
  <si>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</si>
  <si>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</si>
  <si>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</si>
  <si>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</si>
  <si>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</si>
  <si>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</si>
  <si>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</si>
  <si>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</si>
  <si>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</si>
  <si>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</si>
  <si>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</si>
  <si>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</si>
  <si>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</si>
  <si>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</si>
  <si>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</si>
  <si>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</si>
  <si>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</si>
  <si>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</si>
  <si>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</si>
  <si>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</si>
  <si>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</si>
  <si>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</si>
  <si>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</si>
  <si>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</si>
  <si>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</si>
  <si>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</si>
  <si>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</si>
  <si>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</si>
  <si>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</si>
  <si>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</si>
  <si>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</si>
  <si>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</si>
  <si>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</si>
  <si>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</si>
  <si>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</si>
  <si>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</si>
  <si>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</si>
  <si>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</si>
  <si>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</si>
  <si>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</si>
  <si>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</si>
  <si>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</si>
  <si>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</si>
  <si>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</si>
  <si>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</si>
  <si>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</si>
  <si>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</si>
  <si>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</si>
  <si>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</si>
  <si>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</si>
  <si>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</si>
  <si>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</si>
  <si>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</si>
  <si>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</si>
  <si>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</si>
  <si>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</si>
  <si>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</si>
  <si>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</si>
  <si>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</si>
  <si>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</si>
  <si>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</si>
  <si>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</si>
  <si>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</si>
  <si>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</si>
  <si>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</si>
  <si>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</si>
  <si>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</si>
  <si>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</si>
  <si>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</si>
  <si>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</si>
  <si>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</si>
  <si>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</si>
  <si>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</si>
  <si>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</si>
  <si>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</si>
  <si>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</si>
  <si>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</si>
  <si>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</si>
  <si>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</si>
  <si>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</si>
  <si>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</si>
  <si>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</si>
  <si>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</si>
  <si>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</si>
  <si>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</si>
  <si>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</si>
  <si>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</si>
  <si>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</si>
  <si>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</si>
  <si>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</si>
  <si>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</si>
  <si>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</si>
  <si>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</si>
  <si>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</si>
  <si>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</si>
  <si>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</si>
  <si>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</si>
  <si>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</si>
  <si>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</si>
  <si>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</si>
  <si>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</si>
  <si>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</si>
  <si>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</si>
  <si>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</si>
  <si>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</si>
  <si>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</si>
  <si>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</si>
  <si>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</si>
  <si>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</si>
  <si>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</si>
  <si>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</si>
  <si>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</si>
  <si>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</si>
  <si>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</si>
  <si>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</si>
  <si>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</si>
  <si>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</si>
  <si>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</si>
  <si>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</si>
  <si>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</si>
  <si>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</si>
  <si>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</si>
  <si>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</si>
  <si>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</si>
  <si>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</si>
  <si>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</si>
  <si>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</si>
  <si>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</si>
  <si>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</si>
  <si>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</si>
  <si>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</si>
  <si>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</si>
  <si>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</si>
  <si>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</si>
  <si>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</si>
  <si>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</si>
  <si>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</si>
  <si>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</si>
  <si>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</si>
  <si>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</si>
  <si>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</si>
  <si>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</si>
  <si>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</si>
  <si>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</si>
  <si>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</si>
  <si>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</si>
  <si>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</si>
  <si>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</si>
  <si>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</si>
  <si>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</si>
  <si>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</si>
  <si>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</si>
  <si>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</si>
  <si>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</si>
  <si>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</si>
  <si>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</si>
  <si>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</si>
  <si>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</si>
  <si>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</si>
  <si>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</si>
  <si>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</si>
  <si>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</si>
  <si>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</si>
  <si>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</si>
  <si>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</si>
  <si>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</si>
  <si>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</si>
  <si>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</si>
  <si>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</si>
  <si>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</si>
  <si>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</si>
  <si>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</si>
  <si>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</si>
  <si>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</si>
  <si>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</si>
  <si>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</si>
  <si>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</si>
  <si>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</si>
  <si>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</si>
  <si>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</si>
  <si>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</si>
  <si>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</si>
  <si>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</si>
  <si>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</si>
  <si>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</si>
  <si>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</si>
  <si>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</si>
  <si>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</si>
  <si>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</si>
  <si>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</si>
  <si>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</si>
  <si>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</si>
  <si>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</si>
  <si>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</si>
  <si>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</si>
  <si>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</si>
  <si>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</si>
  <si>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</si>
  <si>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</si>
  <si>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</si>
  <si>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</si>
  <si>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</si>
  <si>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</si>
  <si>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</si>
  <si>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</si>
  <si>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</si>
  <si>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</si>
  <si>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</si>
  <si>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</si>
  <si>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</si>
  <si>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</si>
  <si>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</si>
  <si>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</si>
  <si>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</si>
  <si>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</si>
  <si>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</si>
  <si>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</si>
  <si>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</si>
  <si>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</si>
  <si>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</si>
  <si>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</si>
  <si>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</si>
  <si>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</si>
  <si>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</si>
  <si>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</si>
  <si>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</si>
  <si>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</si>
  <si>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</si>
  <si>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</si>
  <si>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</si>
  <si>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</si>
  <si>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</si>
  <si>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</si>
  <si>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</si>
  <si>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</si>
  <si>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</si>
  <si>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</si>
  <si>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</si>
  <si>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</si>
  <si>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</si>
  <si>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</si>
  <si>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</si>
  <si>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</si>
  <si>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</si>
  <si>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</si>
  <si>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</si>
  <si>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</si>
  <si>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</si>
  <si>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</si>
  <si>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</si>
  <si>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</si>
  <si>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</si>
  <si>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</si>
  <si>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</si>
  <si>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</si>
  <si>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</si>
  <si>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</si>
  <si>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</si>
  <si>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</si>
  <si>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</si>
  <si>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</si>
  <si>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</si>
  <si>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</si>
  <si>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</si>
  <si>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</si>
  <si>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</si>
  <si>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</si>
  <si>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</si>
  <si>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</si>
  <si>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</si>
  <si>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</si>
  <si>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</si>
  <si>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</si>
  <si>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</si>
  <si>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</si>
  <si>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</si>
  <si>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</si>
  <si>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</si>
  <si>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</si>
  <si>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</si>
  <si>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</si>
  <si>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</si>
  <si>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</si>
  <si>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</si>
  <si>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</si>
  <si>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</si>
  <si>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</si>
  <si>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</si>
  <si>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</si>
  <si>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</si>
  <si>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</si>
  <si>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</si>
  <si>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</si>
  <si>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</si>
  <si>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</si>
  <si>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</si>
  <si>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</si>
  <si>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</si>
  <si>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</si>
  <si>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</si>
  <si>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</si>
  <si>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</si>
  <si>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</si>
  <si>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</si>
  <si>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</si>
  <si>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</si>
  <si>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</si>
  <si>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</si>
  <si>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</si>
  <si>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</si>
  <si>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</si>
  <si>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</si>
  <si>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</si>
  <si>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</si>
  <si>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</si>
  <si>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</si>
  <si>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</si>
  <si>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</si>
  <si>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</si>
  <si>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</si>
  <si>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</si>
  <si>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</si>
  <si>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</si>
  <si>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</si>
  <si>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</si>
  <si>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</si>
  <si>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</si>
  <si>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</si>
  <si>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</si>
  <si>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</si>
  <si>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</si>
  <si>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</si>
  <si>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</si>
  <si>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</si>
  <si>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</si>
  <si>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</si>
  <si>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</si>
  <si>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</si>
  <si>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</si>
  <si>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</si>
  <si>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</si>
  <si>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</si>
  <si>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</si>
  <si>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</si>
  <si>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</si>
  <si>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</si>
  <si>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</si>
  <si>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</si>
  <si>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</si>
  <si>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</si>
  <si>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</si>
  <si>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</si>
  <si>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</si>
  <si>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</si>
  <si>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</si>
  <si>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</si>
  <si>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</si>
  <si>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</si>
  <si>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</si>
  <si>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</si>
  <si>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</si>
  <si>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</si>
  <si>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</si>
  <si>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</si>
  <si>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</si>
  <si>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</si>
  <si>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</si>
  <si>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</si>
  <si>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</si>
  <si>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</si>
  <si>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</si>
  <si>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</si>
  <si>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</si>
  <si>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</si>
  <si>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</si>
  <si>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</si>
  <si>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</si>
  <si>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</si>
  <si>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</si>
  <si>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</si>
  <si>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</si>
  <si>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</si>
  <si>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</si>
  <si>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</si>
  <si>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</si>
  <si>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</si>
  <si>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</si>
  <si>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</si>
  <si>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</si>
  <si>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</si>
  <si>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</si>
  <si>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</si>
  <si>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</si>
  <si>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</si>
  <si>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</si>
  <si>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</si>
  <si>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</si>
  <si>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</si>
  <si>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</si>
  <si>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</si>
  <si>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</si>
  <si>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</si>
  <si>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</si>
  <si>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</si>
  <si>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</si>
  <si>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</si>
  <si>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</si>
  <si>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</si>
  <si>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</si>
  <si>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</si>
  <si>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</si>
  <si>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</si>
  <si>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</si>
  <si>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</si>
  <si>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</si>
  <si>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</si>
  <si>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</si>
  <si>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</si>
  <si>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</si>
  <si>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</si>
  <si>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</si>
  <si>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</si>
  <si>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</si>
  <si>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</si>
  <si>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</si>
  <si>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</si>
  <si>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</si>
  <si>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</si>
  <si>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</si>
  <si>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</si>
  <si>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</si>
  <si>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</si>
  <si>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</si>
  <si>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</si>
  <si>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</si>
  <si>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</si>
  <si>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</si>
  <si>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</si>
  <si>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</si>
  <si>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</si>
  <si>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</si>
  <si>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</si>
  <si>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</si>
  <si>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</si>
  <si>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</si>
  <si>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</si>
  <si>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</si>
  <si>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</si>
  <si>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</si>
  <si>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</si>
  <si>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</si>
  <si>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</si>
  <si>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</si>
  <si>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</si>
  <si>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</si>
  <si>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</si>
  <si>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</si>
  <si>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</si>
  <si>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</si>
  <si>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</si>
  <si>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</si>
  <si>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</si>
  <si>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</si>
  <si>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</si>
  <si>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</si>
  <si>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</si>
  <si>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</si>
  <si>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</si>
  <si>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</si>
  <si>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</si>
  <si>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</si>
  <si>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</si>
  <si>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</si>
  <si>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</si>
  <si>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</si>
  <si>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</si>
  <si>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</si>
  <si>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</si>
  <si>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</si>
  <si>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</si>
  <si>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</si>
  <si>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</si>
  <si>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</si>
  <si>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</si>
  <si>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</si>
  <si>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</si>
  <si>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</si>
  <si>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</si>
  <si>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</si>
  <si>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</si>
  <si>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</si>
  <si>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</si>
  <si>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</si>
  <si>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</si>
  <si>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</si>
  <si>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</si>
  <si>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</si>
  <si>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</si>
  <si>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</si>
  <si>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</si>
  <si>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</si>
  <si>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</si>
  <si>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</si>
  <si>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</si>
  <si>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</si>
  <si>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</si>
  <si>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</si>
  <si>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</si>
  <si>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</si>
  <si>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</si>
  <si>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</si>
  <si>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</si>
  <si>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</si>
  <si>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</si>
  <si>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</si>
  <si>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</si>
  <si>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</si>
  <si>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</si>
  <si>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</si>
  <si>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</si>
  <si>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</si>
  <si>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</si>
  <si>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</si>
  <si>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</si>
  <si>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</si>
  <si>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</si>
  <si>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</si>
  <si>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</si>
  <si>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</si>
  <si>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</si>
  <si>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</si>
  <si>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</si>
  <si>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</si>
  <si>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</si>
  <si>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</si>
  <si>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</si>
  <si>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</si>
  <si>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</si>
  <si>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</si>
  <si>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</si>
  <si>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</si>
  <si>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</si>
  <si>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</si>
  <si>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</si>
  <si>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</si>
  <si>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</si>
  <si>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</si>
  <si>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</si>
  <si>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</si>
  <si>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</si>
  <si>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</si>
  <si>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</si>
  <si>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</si>
  <si>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</si>
  <si>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</si>
  <si>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</si>
  <si>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</si>
  <si>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</si>
  <si>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</si>
  <si>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</si>
  <si>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</si>
  <si>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</si>
  <si>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</si>
  <si>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</si>
  <si>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</si>
  <si>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</si>
  <si>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</si>
  <si>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</si>
  <si>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</si>
  <si>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</si>
  <si>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</si>
  <si>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</si>
  <si>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</si>
  <si>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</si>
  <si>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</si>
  <si>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</si>
  <si>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</si>
  <si>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</si>
  <si>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</si>
  <si>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</si>
  <si>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</si>
  <si>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</si>
  <si>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</si>
  <si>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</si>
  <si>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</si>
  <si>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</si>
  <si>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</si>
  <si>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</si>
  <si>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</si>
  <si>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</si>
  <si>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</si>
  <si>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</si>
  <si>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</si>
  <si>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</si>
  <si>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</si>
  <si>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</si>
  <si>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</si>
  <si>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</si>
  <si>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</si>
  <si>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</si>
  <si>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</si>
  <si>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</si>
  <si>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</si>
  <si>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</si>
  <si>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</si>
  <si>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</si>
  <si>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</si>
  <si>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</si>
  <si>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</si>
  <si>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</si>
  <si>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</si>
  <si>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</si>
  <si>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</si>
  <si>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</si>
  <si>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</si>
  <si>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</si>
  <si>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</si>
  <si>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</si>
  <si>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</si>
  <si>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</si>
  <si>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</si>
  <si>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</si>
  <si>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</si>
  <si>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</si>
  <si>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</si>
  <si>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</si>
  <si>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</si>
  <si>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</si>
  <si>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</si>
  <si>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</si>
  <si>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</si>
  <si>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</si>
  <si>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</si>
  <si>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</si>
  <si>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</si>
  <si>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</si>
  <si>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</si>
  <si>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</si>
  <si>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</si>
  <si>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</si>
  <si>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</si>
  <si>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</si>
  <si>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</si>
  <si>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</si>
  <si>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</si>
  <si>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</si>
  <si>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</si>
  <si>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</si>
  <si>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</si>
  <si>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</si>
  <si>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</si>
  <si>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</si>
  <si>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</si>
  <si>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</si>
  <si>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</si>
  <si>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</si>
  <si>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</si>
  <si>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</si>
  <si>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</si>
  <si>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</si>
  <si>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</si>
  <si>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</si>
  <si>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</si>
  <si>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</si>
  <si>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</si>
  <si>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</si>
  <si>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</si>
  <si>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</si>
  <si>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</si>
  <si>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</si>
  <si>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</si>
  <si>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</si>
  <si>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</si>
  <si>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</si>
  <si>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</si>
  <si>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</si>
  <si>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</si>
  <si>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</si>
  <si>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</si>
  <si>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</si>
  <si>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</si>
  <si>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</si>
  <si>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</si>
  <si>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</si>
  <si>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</si>
  <si>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</si>
  <si>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</si>
  <si>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</si>
  <si>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</si>
  <si>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</si>
  <si>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</si>
  <si>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</si>
  <si>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</si>
  <si>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</si>
  <si>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</si>
  <si>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</si>
  <si>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</si>
  <si>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</si>
  <si>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</si>
  <si>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</si>
  <si>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</si>
  <si>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</si>
  <si>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</si>
  <si>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</si>
  <si>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</si>
  <si>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</si>
  <si>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</si>
  <si>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</si>
  <si>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</si>
  <si>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</si>
  <si>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</si>
  <si>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</si>
  <si>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</si>
  <si>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</si>
  <si>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</si>
  <si>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</si>
  <si>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</si>
  <si>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</si>
  <si>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</si>
  <si>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</si>
  <si>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</si>
  <si>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</si>
  <si>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</si>
  <si>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</si>
  <si>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</si>
  <si>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</si>
  <si>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</si>
  <si>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</si>
  <si>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</si>
  <si>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</si>
  <si>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</si>
  <si>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</si>
  <si>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</si>
  <si>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</si>
  <si>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</si>
  <si>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</si>
  <si>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</si>
  <si>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</si>
  <si>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</si>
  <si>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</si>
  <si>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</si>
  <si>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</si>
  <si>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</si>
  <si>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</si>
  <si>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</si>
  <si>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</si>
  <si>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</si>
  <si>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</si>
  <si>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</si>
  <si>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</si>
  <si>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</si>
  <si>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</si>
  <si>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</si>
  <si>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</si>
  <si>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</si>
  <si>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</si>
  <si>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</si>
  <si>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</si>
  <si>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</si>
  <si>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</si>
  <si>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</si>
  <si>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</si>
  <si>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</si>
  <si>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</si>
  <si>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</si>
  <si>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</si>
  <si>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</si>
  <si>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</si>
  <si>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</si>
  <si>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</si>
  <si>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</si>
  <si>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</si>
  <si>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</si>
  <si>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</si>
  <si>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</si>
  <si>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</si>
  <si>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</si>
  <si>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</si>
  <si>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</si>
  <si>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</si>
  <si>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</si>
  <si>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</si>
  <si>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</si>
  <si>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</si>
  <si>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</si>
  <si>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</si>
  <si>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</si>
  <si>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</si>
  <si>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</si>
  <si>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</si>
  <si>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</si>
  <si>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</si>
  <si>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</si>
  <si>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</si>
  <si>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</si>
  <si>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</si>
  <si>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</si>
  <si>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</si>
  <si>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</si>
  <si>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</si>
  <si>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</si>
  <si>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</si>
  <si>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</si>
  <si>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</si>
  <si>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</si>
  <si>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</si>
  <si>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</si>
  <si>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</si>
  <si>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</si>
  <si>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</si>
  <si>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</si>
  <si>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</si>
  <si>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</si>
  <si>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</si>
  <si>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</si>
  <si>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</si>
  <si>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</si>
  <si>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</si>
  <si>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</si>
  <si>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</si>
  <si>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</si>
  <si>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</si>
  <si>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</si>
  <si>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</si>
  <si>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</si>
  <si>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</si>
  <si>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</si>
  <si>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</si>
  <si>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</si>
  <si>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</si>
  <si>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</si>
  <si>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</si>
  <si>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</si>
  <si>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</si>
  <si>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</si>
  <si>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</si>
  <si>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</si>
  <si>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</si>
  <si>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</si>
  <si>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</si>
  <si>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</si>
  <si>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</si>
  <si>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</si>
  <si>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</si>
  <si>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</si>
  <si>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</si>
  <si>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</si>
  <si>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</si>
  <si>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</si>
  <si>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</si>
  <si>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</si>
  <si>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</si>
  <si>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</si>
  <si>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</si>
  <si>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</si>
  <si>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</si>
  <si>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</si>
  <si>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</si>
  <si>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</si>
  <si>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</si>
  <si>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</si>
  <si>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</si>
  <si>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</si>
  <si>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</si>
  <si>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</si>
  <si>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</si>
  <si>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</si>
  <si>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</si>
  <si>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</si>
  <si>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</si>
  <si>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</si>
  <si>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</si>
  <si>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</si>
  <si>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</si>
  <si>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</si>
  <si>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</si>
  <si>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</si>
  <si>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</si>
  <si>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</si>
  <si>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</si>
  <si>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</si>
  <si>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</si>
  <si>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</si>
  <si>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</si>
  <si>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</si>
  <si>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</si>
  <si>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</si>
  <si>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</si>
  <si>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</si>
  <si>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</si>
  <si>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</si>
  <si>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</si>
  <si>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</si>
  <si>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</si>
  <si>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</si>
  <si>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</si>
  <si>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</si>
  <si>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</si>
  <si>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</si>
  <si>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</si>
  <si>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</si>
  <si>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</si>
  <si>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</si>
  <si>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</si>
  <si>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</si>
  <si>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</si>
  <si>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</si>
  <si>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</si>
  <si>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</si>
  <si>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</si>
  <si>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</si>
  <si>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</si>
  <si>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</si>
  <si>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</si>
  <si>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</si>
  <si>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</si>
  <si>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</si>
  <si>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</si>
  <si>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</si>
  <si>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</si>
  <si>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</si>
  <si>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</si>
  <si>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</si>
  <si>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</si>
  <si>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</si>
  <si>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</si>
  <si>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</si>
  <si>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</si>
  <si>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</si>
  <si>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</si>
  <si>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</si>
  <si>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</si>
  <si>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</si>
  <si>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</si>
  <si>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</si>
  <si>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</si>
  <si>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</si>
  <si>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</si>
  <si>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</si>
  <si>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</si>
  <si>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</si>
  <si>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</si>
  <si>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</si>
  <si>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</si>
  <si>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</si>
  <si>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</si>
  <si>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</si>
  <si>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</si>
  <si>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</si>
  <si>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</si>
  <si>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</si>
  <si>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</si>
  <si>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</si>
  <si>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</si>
  <si>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</si>
  <si>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</si>
  <si>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</si>
  <si>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</si>
  <si>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</si>
  <si>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</si>
  <si>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</si>
  <si>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</si>
  <si>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</si>
  <si>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</si>
  <si>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</si>
  <si>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</si>
  <si>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</si>
  <si>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</si>
  <si>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</si>
  <si>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</si>
  <si>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</si>
  <si>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</si>
  <si>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</si>
  <si>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</si>
  <si>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</si>
  <si>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</si>
  <si>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</si>
  <si>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</si>
  <si>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</si>
  <si>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</si>
  <si>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</si>
  <si>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</si>
  <si>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</si>
  <si>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</si>
  <si>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</si>
  <si>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</si>
  <si>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</si>
  <si>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</si>
  <si>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</si>
  <si>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</si>
  <si>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</si>
  <si>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</si>
  <si>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</si>
  <si>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</si>
  <si>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</si>
  <si>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</si>
  <si>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</si>
  <si>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</si>
  <si>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</si>
  <si>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</si>
  <si>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</si>
  <si>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</si>
  <si>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</si>
  <si>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</si>
  <si>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</si>
  <si>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</si>
  <si>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</si>
  <si>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</si>
  <si>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</si>
  <si>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</si>
  <si>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</si>
  <si>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</si>
  <si>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</si>
  <si>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</si>
  <si>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</si>
  <si>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</si>
  <si>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</si>
  <si>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</si>
  <si>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</si>
  <si>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</si>
  <si>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</si>
  <si>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</si>
  <si>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</si>
  <si>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</si>
  <si>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</si>
  <si>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</si>
  <si>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</si>
  <si>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</si>
  <si>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</si>
  <si>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</si>
  <si>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</si>
  <si>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</si>
  <si>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</si>
  <si>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</si>
  <si>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</si>
  <si>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</si>
  <si>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</si>
  <si>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</si>
  <si>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</si>
  <si>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</si>
  <si>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</si>
  <si>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</si>
  <si>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</si>
  <si>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</si>
  <si>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</si>
  <si>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</si>
  <si>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</si>
  <si>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</si>
  <si>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</si>
  <si>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</si>
  <si>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</si>
  <si>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</si>
  <si>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</si>
  <si>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</si>
  <si>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</si>
  <si>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</si>
  <si>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</si>
  <si>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</si>
  <si>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</si>
  <si>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</si>
  <si>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</si>
  <si>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</si>
  <si>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</si>
  <si>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</si>
  <si>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</si>
  <si>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</si>
  <si>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</si>
  <si>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</si>
  <si>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</si>
  <si>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</si>
  <si>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</si>
  <si>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</si>
  <si>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</si>
  <si>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</si>
  <si>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</si>
  <si>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</si>
  <si>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</si>
  <si>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</si>
  <si>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</si>
  <si>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</si>
  <si>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</si>
  <si>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</si>
  <si>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</si>
  <si>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</si>
  <si>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</si>
  <si>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</si>
  <si>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</si>
  <si>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</si>
  <si>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</si>
  <si>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</si>
  <si>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</si>
  <si>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</si>
  <si>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</si>
  <si>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</si>
  <si>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</si>
  <si>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</si>
  <si>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</si>
  <si>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</si>
  <si>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</si>
  <si>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</si>
  <si>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</si>
  <si>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</si>
  <si>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</si>
  <si>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</si>
  <si>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</si>
  <si>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</si>
  <si>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</si>
  <si>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</si>
  <si>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</si>
  <si>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</si>
  <si>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</si>
  <si>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</si>
  <si>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</si>
  <si>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</si>
  <si>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</si>
  <si>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</si>
  <si>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</si>
  <si>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</si>
  <si>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</si>
  <si>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</si>
  <si>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</si>
  <si>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</si>
  <si>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</si>
  <si>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</si>
  <si>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</si>
  <si>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</si>
  <si>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</si>
  <si>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</si>
  <si>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</si>
  <si>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</si>
  <si>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</si>
  <si>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</si>
  <si>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</si>
  <si>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</si>
  <si>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</si>
  <si>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</si>
  <si>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</si>
  <si>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</si>
  <si>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</si>
  <si>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</si>
  <si>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</si>
  <si>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</si>
  <si>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</si>
  <si>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</si>
  <si>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</si>
  <si>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</si>
  <si>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</si>
  <si>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</si>
  <si>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</si>
  <si>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</si>
  <si>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</si>
  <si>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</si>
  <si>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</si>
  <si>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</si>
  <si>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</si>
  <si>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</si>
  <si>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</si>
  <si>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</si>
  <si>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</si>
  <si>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</si>
  <si>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</si>
  <si>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</si>
  <si>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</si>
  <si>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</si>
  <si>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</si>
  <si>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</si>
  <si>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</si>
  <si>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</si>
  <si>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</si>
  <si>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</si>
  <si>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</si>
  <si>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</si>
  <si>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</si>
  <si>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</si>
  <si>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</si>
  <si>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</si>
  <si>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</si>
  <si>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</si>
  <si>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</si>
  <si>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</si>
  <si>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</si>
  <si>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</si>
  <si>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</si>
  <si>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</si>
  <si>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</si>
  <si>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</si>
  <si>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</si>
  <si>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</si>
  <si>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</si>
  <si>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</si>
  <si>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</si>
  <si>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</si>
  <si>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</si>
  <si>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</si>
  <si>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</si>
  <si>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</si>
  <si>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</si>
  <si>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</si>
  <si>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</si>
  <si>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</si>
  <si>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</si>
  <si>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</si>
  <si>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</si>
  <si>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</si>
  <si>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</si>
  <si>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</si>
  <si>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</si>
  <si>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</si>
  <si>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</si>
  <si>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</si>
  <si>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</si>
  <si>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</si>
  <si>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</si>
  <si>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</si>
  <si>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</si>
  <si>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</si>
  <si>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</si>
  <si>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</si>
  <si>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</si>
  <si>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</si>
  <si>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</si>
  <si>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</si>
  <si>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</si>
  <si>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</si>
  <si>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</si>
  <si>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</si>
  <si>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</si>
  <si>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</si>
  <si>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</si>
  <si>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</si>
  <si>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</si>
  <si>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</si>
  <si>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</si>
  <si>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</si>
  <si>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</si>
  <si>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</si>
  <si>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</si>
  <si>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</si>
  <si>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</si>
  <si>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</si>
  <si>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</si>
  <si>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</si>
  <si>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</si>
  <si>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</si>
  <si>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</si>
  <si>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</si>
  <si>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</si>
  <si>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</si>
  <si>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</si>
  <si>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</si>
  <si>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</si>
  <si>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</si>
  <si>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</si>
  <si>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</si>
  <si>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</si>
  <si>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</si>
  <si>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</si>
  <si>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</si>
  <si>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</si>
  <si>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</si>
  <si>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</si>
  <si>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</si>
  <si>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</si>
  <si>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</si>
  <si>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</si>
  <si>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</si>
  <si>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</si>
  <si>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</si>
  <si>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</si>
  <si>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</si>
  <si>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</si>
  <si>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</si>
  <si>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</si>
  <si>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</si>
  <si>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</si>
  <si>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</si>
  <si>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</si>
  <si>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</si>
  <si>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</si>
  <si>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</si>
  <si>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</si>
  <si>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</si>
  <si>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</si>
  <si>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</si>
  <si>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</si>
  <si>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</si>
  <si>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</si>
  <si>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</si>
  <si>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</si>
  <si>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</si>
  <si>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</si>
  <si>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</si>
  <si>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</si>
  <si>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</si>
  <si>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</si>
  <si>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</si>
  <si>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</si>
  <si>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</si>
  <si>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</si>
  <si>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</si>
  <si>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</si>
  <si>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</si>
  <si>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</si>
  <si>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</si>
  <si>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</si>
  <si>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</si>
  <si>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</si>
  <si>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</si>
  <si>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</si>
  <si>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</si>
  <si>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</si>
  <si>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</si>
  <si>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</si>
  <si>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</si>
  <si>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</si>
  <si>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</si>
  <si>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</si>
  <si>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</si>
  <si>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</si>
  <si>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</si>
  <si>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</si>
  <si>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</si>
  <si>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</si>
  <si>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</si>
  <si>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</si>
  <si>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</si>
  <si>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</si>
  <si>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</si>
  <si>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</si>
  <si>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</si>
  <si>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</si>
  <si>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</si>
  <si>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</si>
  <si>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</si>
  <si>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</si>
  <si>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</si>
  <si>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</si>
  <si>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</si>
  <si>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</si>
  <si>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</si>
  <si>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</si>
  <si>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</si>
  <si>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</si>
  <si>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</si>
  <si>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</si>
  <si>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</si>
  <si>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</si>
  <si>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</si>
  <si>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</si>
  <si>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</si>
  <si>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</si>
  <si>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</si>
  <si>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</si>
  <si>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</si>
  <si>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</si>
  <si>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</si>
  <si>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</si>
  <si>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</si>
  <si>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</si>
  <si>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</si>
  <si>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</si>
  <si>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</si>
  <si>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</si>
  <si>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</si>
  <si>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</si>
  <si>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</si>
  <si>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</si>
  <si>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</si>
  <si>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</si>
  <si>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</si>
  <si>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</si>
  <si>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</si>
  <si>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</si>
  <si>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</si>
  <si>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</si>
  <si>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</si>
  <si>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</si>
  <si>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</si>
  <si>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</si>
  <si>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</si>
  <si>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</si>
  <si>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</si>
  <si>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</si>
  <si>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</si>
  <si>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</si>
  <si>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</si>
  <si>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</si>
  <si>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</si>
  <si>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</si>
  <si>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</si>
  <si>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</si>
  <si>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</si>
  <si>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</si>
  <si>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</si>
  <si>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</si>
  <si>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</si>
  <si>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</si>
  <si>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</si>
  <si>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</si>
  <si>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</si>
  <si>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</si>
  <si>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</si>
  <si>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</si>
  <si>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</si>
  <si>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</si>
  <si>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</si>
  <si>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</si>
  <si>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</si>
  <si>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</si>
  <si>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</si>
  <si>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</si>
  <si>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</si>
  <si>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</si>
  <si>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</si>
  <si>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</si>
  <si>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</si>
  <si>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</si>
  <si>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</si>
  <si>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</si>
  <si>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</si>
  <si>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</si>
  <si>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</si>
  <si>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</si>
  <si>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</si>
  <si>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</si>
  <si>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</si>
  <si>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</si>
  <si>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</si>
  <si>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</si>
  <si>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</si>
  <si>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</si>
  <si>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</si>
  <si>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</si>
  <si>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</si>
  <si>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</si>
  <si>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</si>
  <si>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</si>
  <si>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</si>
  <si>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</si>
  <si>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</si>
  <si>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</si>
  <si>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</si>
  <si>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</si>
  <si>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</si>
  <si>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</si>
  <si>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</si>
  <si>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</si>
  <si>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</si>
  <si>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</si>
  <si>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</si>
  <si>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</si>
  <si>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</si>
  <si>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</si>
  <si>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</si>
  <si>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</si>
  <si>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</si>
  <si>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</si>
  <si>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</si>
  <si>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</si>
  <si>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</si>
  <si>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</si>
  <si>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</si>
  <si>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</si>
  <si>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</si>
  <si>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</si>
  <si>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</si>
  <si>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</si>
  <si>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</si>
  <si>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</si>
  <si>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</si>
  <si>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</si>
  <si>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</si>
  <si>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</si>
  <si>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</si>
  <si>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</si>
  <si>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</si>
  <si>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</si>
  <si>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</si>
  <si>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</si>
  <si>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</si>
  <si>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</si>
  <si>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</si>
  <si>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</si>
  <si>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</si>
  <si>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</si>
  <si>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</si>
  <si>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</si>
  <si>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</si>
  <si>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</si>
  <si>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</si>
  <si>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</si>
  <si>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</si>
  <si>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</si>
  <si>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</si>
  <si>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</si>
  <si>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</si>
  <si>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</si>
  <si>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</si>
  <si>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</si>
  <si>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</si>
  <si>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</si>
  <si>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</si>
  <si>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</si>
  <si>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</si>
  <si>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</si>
  <si>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</si>
  <si>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</si>
  <si>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</si>
  <si>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</si>
  <si>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</si>
  <si>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</si>
  <si>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</si>
  <si>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</si>
  <si>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</si>
  <si>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</si>
  <si>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</si>
  <si>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</si>
  <si>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</si>
  <si>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</si>
  <si>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</si>
  <si>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</si>
  <si>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</si>
  <si>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</si>
  <si>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</si>
  <si>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</si>
  <si>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</si>
  <si>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</si>
  <si>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</si>
  <si>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</si>
  <si>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</si>
  <si>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</si>
  <si>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</si>
  <si>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</si>
  <si>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</si>
  <si>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</si>
  <si>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</si>
  <si>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</si>
  <si>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</si>
  <si>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</si>
  <si>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</si>
  <si>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</si>
  <si>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</si>
  <si>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</si>
  <si>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</si>
  <si>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</si>
  <si>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</si>
  <si>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</si>
  <si>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</si>
  <si>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</si>
  <si>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</si>
  <si>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</si>
  <si>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</si>
  <si>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</si>
  <si>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</si>
  <si>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</si>
  <si>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</si>
  <si>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</si>
  <si>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</si>
  <si>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</si>
  <si>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</si>
  <si>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</si>
  <si>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</si>
  <si>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</si>
  <si>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</si>
  <si>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</si>
  <si>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</si>
  <si>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</si>
  <si>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</si>
  <si>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</si>
  <si>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</si>
  <si>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</si>
  <si>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</si>
  <si>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</si>
  <si>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</si>
  <si>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</si>
  <si>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</si>
  <si>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</si>
  <si>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</si>
  <si>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</si>
  <si>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</si>
  <si>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</si>
  <si>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</si>
  <si>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</si>
  <si>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</si>
  <si>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</si>
  <si>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</si>
  <si>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</si>
  <si>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</si>
  <si>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</si>
  <si>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</si>
  <si>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</si>
  <si>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</si>
  <si>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</si>
  <si>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</si>
  <si>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</si>
  <si>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</si>
  <si>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</si>
  <si>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</si>
  <si>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</si>
  <si>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</si>
  <si>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</si>
  <si>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</si>
  <si>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</si>
  <si>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</si>
  <si>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</si>
  <si>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</si>
  <si>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</si>
  <si>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</si>
  <si>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</si>
  <si>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</si>
  <si>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</si>
  <si>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</si>
  <si>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</si>
  <si>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</si>
  <si>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</si>
  <si>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</si>
  <si>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</si>
  <si>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</si>
  <si>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</si>
  <si>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</si>
  <si>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</si>
  <si>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</si>
  <si>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</si>
  <si>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</si>
  <si>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</si>
  <si>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</si>
  <si>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</si>
  <si>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</si>
  <si>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</si>
  <si>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</si>
  <si>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</si>
  <si>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</si>
  <si>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</si>
  <si>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</si>
  <si>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</si>
  <si>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</si>
  <si>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</si>
  <si>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</si>
  <si>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</si>
  <si>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</si>
  <si>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</si>
  <si>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</si>
  <si>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</si>
  <si>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</si>
  <si>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</si>
  <si>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</si>
  <si>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</si>
  <si>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</si>
  <si>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</si>
  <si>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</si>
  <si>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</si>
  <si>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</si>
  <si>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</si>
  <si>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</si>
  <si>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</si>
  <si>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</si>
  <si>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</si>
  <si>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</si>
  <si>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</si>
  <si>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</si>
  <si>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</si>
  <si>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</si>
  <si>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</si>
  <si>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</si>
  <si>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</si>
  <si>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</si>
  <si>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</si>
  <si>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</si>
  <si>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</si>
  <si>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</si>
  <si>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</si>
  <si>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</si>
  <si>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</si>
  <si>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</si>
  <si>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</si>
  <si>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</si>
  <si>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</si>
  <si>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</si>
  <si>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</si>
  <si>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</si>
  <si>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</si>
  <si>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</si>
  <si>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</si>
  <si>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</si>
  <si>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</si>
  <si>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</si>
  <si>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</si>
  <si>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</si>
  <si>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</si>
  <si>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</si>
  <si>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</si>
  <si>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</si>
  <si>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</si>
  <si>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</si>
  <si>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</si>
  <si>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</si>
  <si>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</si>
  <si>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</si>
  <si>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</si>
  <si>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</si>
  <si>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</si>
  <si>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</si>
  <si>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</si>
  <si>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</si>
  <si>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</si>
  <si>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</si>
  <si>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</si>
  <si>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</si>
  <si>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</si>
  <si>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</si>
  <si>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</si>
  <si>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</si>
  <si>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</si>
  <si>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</si>
  <si>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</si>
  <si>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</si>
  <si>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</si>
  <si>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</si>
  <si>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</si>
  <si>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</si>
  <si>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</si>
  <si>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</si>
  <si>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</si>
  <si>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</si>
  <si>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</si>
  <si>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</si>
  <si>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</si>
  <si>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</si>
  <si>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</si>
  <si>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</si>
  <si>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</si>
  <si>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</si>
  <si>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</si>
  <si>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</si>
  <si>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</si>
  <si>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</si>
  <si>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</si>
  <si>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</si>
  <si>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</si>
  <si>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</si>
  <si>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</si>
  <si>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</si>
  <si>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</si>
  <si>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</si>
  <si>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</si>
  <si>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</si>
  <si>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</si>
  <si>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</si>
  <si>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</si>
  <si>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</si>
  <si>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</si>
  <si>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</si>
  <si>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</si>
  <si>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</si>
  <si>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</si>
  <si>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</si>
  <si>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</si>
  <si>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</si>
  <si>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</si>
  <si>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</si>
  <si>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</si>
  <si>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</si>
  <si>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</si>
  <si>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</si>
  <si>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</si>
  <si>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</si>
  <si>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</si>
  <si>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</si>
  <si>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</si>
  <si>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</si>
  <si>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</si>
  <si>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</si>
  <si>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</si>
  <si>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</si>
  <si>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</si>
  <si>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</si>
  <si>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</si>
  <si>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</si>
  <si>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</si>
  <si>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</si>
  <si>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</si>
  <si>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</si>
  <si>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</si>
  <si>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</si>
  <si>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</si>
  <si>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</si>
  <si>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</si>
  <si>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</si>
  <si>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</si>
  <si>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</si>
  <si>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</si>
  <si>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</si>
  <si>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</si>
  <si>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</si>
  <si>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</si>
  <si>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</si>
  <si>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</si>
  <si>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</si>
  <si>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</si>
  <si>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</si>
  <si>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</si>
  <si>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</si>
  <si>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</si>
  <si>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</si>
  <si>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</si>
  <si>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</si>
  <si>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</si>
  <si>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</si>
  <si>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</si>
  <si>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</si>
  <si>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</si>
  <si>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</si>
  <si>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</si>
  <si>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</si>
  <si>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</si>
  <si>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</si>
  <si>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</si>
  <si>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</si>
  <si>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</si>
  <si>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</si>
  <si>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</si>
  <si>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</si>
  <si>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</si>
  <si>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</si>
  <si>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</si>
  <si>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</si>
  <si>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</si>
  <si>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</si>
  <si>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</si>
  <si>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</si>
  <si>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</si>
  <si>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</si>
  <si>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</si>
  <si>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</si>
  <si>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</si>
  <si>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</si>
  <si>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</si>
  <si>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</si>
  <si>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</si>
  <si>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</si>
  <si>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</si>
  <si>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</si>
  <si>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</si>
  <si>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</si>
  <si>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</si>
  <si>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</si>
  <si>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</si>
  <si>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</si>
  <si>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</si>
  <si>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</si>
  <si>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</si>
  <si>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</si>
  <si>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</si>
  <si>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</si>
  <si>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</si>
  <si>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</si>
  <si>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</si>
  <si>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</si>
  <si>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</si>
  <si>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</si>
  <si>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</si>
  <si>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</si>
  <si>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</si>
  <si>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</si>
  <si>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</si>
  <si>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</si>
  <si>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</si>
  <si>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</si>
  <si>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</si>
  <si>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</si>
  <si>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</si>
  <si>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</si>
  <si>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</si>
  <si>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</si>
  <si>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</si>
  <si>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</si>
  <si>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</si>
  <si>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</si>
  <si>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</si>
  <si>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</si>
  <si>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</si>
  <si>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</si>
  <si>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</si>
  <si>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</si>
  <si>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</si>
  <si>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</si>
  <si>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</si>
  <si>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</si>
  <si>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</si>
  <si>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</si>
  <si>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</si>
  <si>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</si>
  <si>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</si>
  <si>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</si>
  <si>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</si>
  <si>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</si>
  <si>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</si>
  <si>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</si>
  <si>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</si>
  <si>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</si>
  <si>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</si>
  <si>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</si>
  <si>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</si>
  <si>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</si>
  <si>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</si>
  <si>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</si>
  <si>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</si>
  <si>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</si>
  <si>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</si>
  <si>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</si>
  <si>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</si>
  <si>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</si>
  <si>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</si>
  <si>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</si>
  <si>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</si>
  <si>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</si>
  <si>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</si>
  <si>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</si>
  <si>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</si>
  <si>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</si>
  <si>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</si>
  <si>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</si>
  <si>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</si>
  <si>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</si>
  <si>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</si>
  <si>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</si>
  <si>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</si>
  <si>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</si>
  <si>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</si>
  <si>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</si>
  <si>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</si>
  <si>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</si>
  <si>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</si>
  <si>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</si>
  <si>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</si>
  <si>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</si>
  <si>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</si>
  <si>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</si>
  <si>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</si>
  <si>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</si>
  <si>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</si>
  <si>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</si>
  <si>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</si>
  <si>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</si>
  <si>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</si>
  <si>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</si>
  <si>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</si>
  <si>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</si>
  <si>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</si>
  <si>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</si>
  <si>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</si>
  <si>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</si>
  <si>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</si>
  <si>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</si>
  <si>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</si>
  <si>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</si>
  <si>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</si>
  <si>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</si>
  <si>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</si>
  <si>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</si>
  <si>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</si>
  <si>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</si>
  <si>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</si>
  <si>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</si>
  <si>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</si>
  <si>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</si>
  <si>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</si>
  <si>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</si>
  <si>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</si>
  <si>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</si>
  <si>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</si>
  <si>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</si>
  <si>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</si>
  <si>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</si>
  <si>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</si>
  <si>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</si>
  <si>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</si>
  <si>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</si>
  <si>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</si>
  <si>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</si>
  <si>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</si>
  <si>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</si>
  <si>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</si>
  <si>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</si>
  <si>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</si>
  <si>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</si>
  <si>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</si>
  <si>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</si>
  <si>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</si>
  <si>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</si>
  <si>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</si>
  <si>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</si>
  <si>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</si>
  <si>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</si>
  <si>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</si>
  <si>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</si>
  <si>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</si>
  <si>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</si>
  <si>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</si>
  <si>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</si>
  <si>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</si>
  <si>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</si>
  <si>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</si>
  <si>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</si>
  <si>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</si>
  <si>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</si>
  <si>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</si>
  <si>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</si>
  <si>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</si>
  <si>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</si>
  <si>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</si>
  <si>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</si>
  <si>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</si>
  <si>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</si>
  <si>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</si>
  <si>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</si>
  <si>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</si>
  <si>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</si>
  <si>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</si>
  <si>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</si>
  <si>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</si>
  <si>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</si>
  <si>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</si>
  <si>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</si>
  <si>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</si>
  <si>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</si>
  <si>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</si>
  <si>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</si>
  <si>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</si>
  <si>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</si>
  <si>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</si>
  <si>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</si>
  <si>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</si>
  <si>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</si>
  <si>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</si>
  <si>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</si>
  <si>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</si>
  <si>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</si>
  <si>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</si>
  <si>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</si>
  <si>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</si>
  <si>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</si>
  <si>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</si>
  <si>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</si>
  <si>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</si>
  <si>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</si>
  <si>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</si>
  <si>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</si>
  <si>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</si>
  <si>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</si>
  <si>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</si>
  <si>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</si>
  <si>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</si>
  <si>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</si>
  <si>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</si>
  <si>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</si>
  <si>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</si>
  <si>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</si>
  <si>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</si>
  <si>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</si>
  <si>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</si>
  <si>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</si>
  <si>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</si>
  <si>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</si>
  <si>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</si>
  <si>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</si>
  <si>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</si>
  <si>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</si>
  <si>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</si>
  <si>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</si>
  <si>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</si>
  <si>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</si>
  <si>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</si>
  <si>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</si>
  <si>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</si>
  <si>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</si>
  <si>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</si>
  <si>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</si>
  <si>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</si>
  <si>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</si>
  <si>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</si>
  <si>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</si>
  <si>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</si>
  <si>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</si>
  <si>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</si>
  <si>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</si>
  <si>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</si>
  <si>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</si>
  <si>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</si>
  <si>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</si>
  <si>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</si>
  <si>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</si>
  <si>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</si>
  <si>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</si>
  <si>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</si>
  <si>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</si>
  <si>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</si>
  <si>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</si>
  <si>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</si>
  <si>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</si>
  <si>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</si>
  <si>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</si>
  <si>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</si>
  <si>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</si>
  <si>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</si>
  <si>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</si>
  <si>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</si>
  <si>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</si>
  <si>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</si>
  <si>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</si>
  <si>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</si>
  <si>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</si>
  <si>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</si>
  <si>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</si>
  <si>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</si>
  <si>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</si>
  <si>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</si>
  <si>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</si>
  <si>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</si>
  <si>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</si>
  <si>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</si>
  <si>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</si>
  <si>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</si>
  <si>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</si>
  <si>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</si>
  <si>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</si>
  <si>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</si>
  <si>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</si>
  <si>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</si>
  <si>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</si>
  <si>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</si>
  <si>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</si>
  <si>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</si>
  <si>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</si>
  <si>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</si>
  <si>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</si>
  <si>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</si>
  <si>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</si>
  <si>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</si>
  <si>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</si>
  <si>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</si>
  <si>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</si>
  <si>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</si>
  <si>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</si>
  <si>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</si>
  <si>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</si>
  <si>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</si>
  <si>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</si>
  <si>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</si>
  <si>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</si>
  <si>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</si>
  <si>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</si>
  <si>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</si>
  <si>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</si>
  <si>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</si>
  <si>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</si>
  <si>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</si>
  <si>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</si>
  <si>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</si>
  <si>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</si>
  <si>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</si>
  <si>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</si>
  <si>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</si>
  <si>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</si>
  <si>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</si>
  <si>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</si>
  <si>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</si>
  <si>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</si>
  <si>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</si>
  <si>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</si>
  <si>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</si>
  <si>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</si>
  <si>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</si>
  <si>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</si>
  <si>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</si>
  <si>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</si>
  <si>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</si>
  <si>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</si>
  <si>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</si>
  <si>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</si>
  <si>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</si>
  <si>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</si>
  <si>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</si>
  <si>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</si>
  <si>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</si>
  <si>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</si>
  <si>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</si>
  <si>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</si>
  <si>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</si>
  <si>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</si>
  <si>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</si>
  <si>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</si>
  <si>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</si>
  <si>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</si>
  <si>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</si>
  <si>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</si>
  <si>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</si>
  <si>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</si>
  <si>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</si>
  <si>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</si>
  <si>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</si>
  <si>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</si>
  <si>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</si>
  <si>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</si>
  <si>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</si>
  <si>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</si>
  <si>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</si>
  <si>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</si>
  <si>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</si>
  <si>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</si>
  <si>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</si>
  <si>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</si>
  <si>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</si>
  <si>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</si>
  <si>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</si>
  <si>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</si>
  <si>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</si>
  <si>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</si>
  <si>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</si>
  <si>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</si>
  <si>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</si>
  <si>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</si>
  <si>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</si>
  <si>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</si>
  <si>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</si>
  <si>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</si>
  <si>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</si>
  <si>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</si>
  <si>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</si>
  <si>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</si>
  <si>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</si>
  <si>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</si>
  <si>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</si>
  <si>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</si>
  <si>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</si>
  <si>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</si>
  <si>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</si>
  <si>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</si>
  <si>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</si>
  <si>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</si>
  <si>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</si>
  <si>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</si>
  <si>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</si>
  <si>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</si>
  <si>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</si>
  <si>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</si>
  <si>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</si>
  <si>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</si>
  <si>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</si>
  <si>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</si>
  <si>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</si>
  <si>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</si>
  <si>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</si>
  <si>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</si>
  <si>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</si>
  <si>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</si>
  <si>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</si>
  <si>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</si>
  <si>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</si>
  <si>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</si>
  <si>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</si>
  <si>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</si>
  <si>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</si>
  <si>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</si>
  <si>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</si>
  <si>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</si>
  <si>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</si>
  <si>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</si>
  <si>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</si>
  <si>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</si>
  <si>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</si>
  <si>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</si>
  <si>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</si>
  <si>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</si>
  <si>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</si>
  <si>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</si>
  <si>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</si>
  <si>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</si>
  <si>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</si>
  <si>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</si>
  <si>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</si>
  <si>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</si>
  <si>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</si>
  <si>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</si>
  <si>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</si>
  <si>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</si>
  <si>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</si>
  <si>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</si>
  <si>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</si>
  <si>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</si>
  <si>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</si>
  <si>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</si>
  <si>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</si>
  <si>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</si>
  <si>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</si>
  <si>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</si>
  <si>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</si>
  <si>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</si>
  <si>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</si>
  <si>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</si>
  <si>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</si>
  <si>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</si>
  <si>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</si>
  <si>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</si>
  <si>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</si>
  <si>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</si>
  <si>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</si>
  <si>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</si>
  <si>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</si>
  <si>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</si>
  <si>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</si>
  <si>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</si>
  <si>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</si>
  <si>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</si>
  <si>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</si>
  <si>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</si>
  <si>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</si>
  <si>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</si>
  <si>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</si>
  <si>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</si>
  <si>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</si>
  <si>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</si>
  <si>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</si>
  <si>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</si>
  <si>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</si>
  <si>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</si>
  <si>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</si>
  <si>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</si>
  <si>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</si>
  <si>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</si>
  <si>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</si>
  <si>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</si>
  <si>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</si>
  <si>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</si>
  <si>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</si>
  <si>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</si>
  <si>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</si>
  <si>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</si>
  <si>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</si>
  <si>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</si>
  <si>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</si>
  <si>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</si>
  <si>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</si>
  <si>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</si>
  <si>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</si>
  <si>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</si>
  <si>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</si>
  <si>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</si>
  <si>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</si>
  <si>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</si>
  <si>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</si>
  <si>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</si>
  <si>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</si>
  <si>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</si>
  <si>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</si>
  <si>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</si>
  <si>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</si>
  <si>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</si>
  <si>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</si>
  <si>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</si>
  <si>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</si>
  <si>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</si>
  <si>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</si>
  <si>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</si>
  <si>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</si>
  <si>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</si>
  <si>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</si>
  <si>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</si>
  <si>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</si>
  <si>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</si>
  <si>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</si>
  <si>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</si>
  <si>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</si>
  <si>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</si>
  <si>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</si>
  <si>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</si>
  <si>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</si>
  <si>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</si>
  <si>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</si>
  <si>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</si>
  <si>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</si>
  <si>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</si>
  <si>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</si>
  <si>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</si>
  <si>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</si>
  <si>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</si>
  <si>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</si>
  <si>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</si>
  <si>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</si>
  <si>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</si>
  <si>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</si>
  <si>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</si>
  <si>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</si>
  <si>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</si>
  <si>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</si>
  <si>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</si>
  <si>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</si>
  <si>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</si>
  <si>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</si>
  <si>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</si>
  <si>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</si>
  <si>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</si>
  <si>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</si>
  <si>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</si>
  <si>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</si>
  <si>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</si>
  <si>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</si>
  <si>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</si>
  <si>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</si>
  <si>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</si>
  <si>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</si>
  <si>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</si>
  <si>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</si>
  <si>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</si>
  <si>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</si>
  <si>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</si>
  <si>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</si>
  <si>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</si>
  <si>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</si>
  <si>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</si>
  <si>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</si>
  <si>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</si>
  <si>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</si>
  <si>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</si>
  <si>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</si>
  <si>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</si>
  <si>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</si>
  <si>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</si>
  <si>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</si>
  <si>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</si>
  <si>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</si>
  <si>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</si>
  <si>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</si>
  <si>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</si>
  <si>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</si>
  <si>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</si>
  <si>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</si>
  <si>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</si>
  <si>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</si>
  <si>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</si>
  <si>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</si>
  <si>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</si>
  <si>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</si>
  <si>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</si>
  <si>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</si>
  <si>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</si>
  <si>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</si>
  <si>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</si>
  <si>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</si>
  <si>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</si>
  <si>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</si>
  <si>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</si>
  <si>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</si>
  <si>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</si>
  <si>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</si>
  <si>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</si>
  <si>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</si>
  <si>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</si>
  <si>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</si>
  <si>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</si>
  <si>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</si>
  <si>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</si>
  <si>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</si>
  <si>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</si>
  <si>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</si>
  <si>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</si>
  <si>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</si>
  <si>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</si>
  <si>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</si>
  <si>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</si>
  <si>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</si>
  <si>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</si>
  <si>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</si>
  <si>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</si>
  <si>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</si>
  <si>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</si>
  <si>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</si>
  <si>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</si>
  <si>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</si>
  <si>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</si>
  <si>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</si>
  <si>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</si>
  <si>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</si>
  <si>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</si>
  <si>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</si>
  <si>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</si>
  <si>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</si>
  <si>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</si>
  <si>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</si>
  <si>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</si>
  <si>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</si>
  <si>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</si>
  <si>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</si>
  <si>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</si>
  <si>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</si>
  <si>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</si>
  <si>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</si>
  <si>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</si>
  <si>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</si>
  <si>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</si>
  <si>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</si>
  <si>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</si>
  <si>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</si>
  <si>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</si>
  <si>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</si>
  <si>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</si>
  <si>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</si>
  <si>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</si>
  <si>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</si>
  <si>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</si>
  <si>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</si>
  <si>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</si>
  <si>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</si>
  <si>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</si>
  <si>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</si>
  <si>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</si>
  <si>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</si>
  <si>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</si>
  <si>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</si>
  <si>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</si>
  <si>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</si>
  <si>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</si>
  <si>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</si>
  <si>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</si>
  <si>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</si>
  <si>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</si>
  <si>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</si>
  <si>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</si>
  <si>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</si>
  <si>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</si>
  <si>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</si>
  <si>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</si>
  <si>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</si>
  <si>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</si>
  <si>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</si>
  <si>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</si>
  <si>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</si>
  <si>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</si>
  <si>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</si>
  <si>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</si>
  <si>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</si>
  <si>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</si>
  <si>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</si>
  <si>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</si>
  <si>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</si>
  <si>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</si>
  <si>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</si>
  <si>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</si>
  <si>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</si>
  <si>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</si>
  <si>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</si>
  <si>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</si>
  <si>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</si>
  <si>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</si>
  <si>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</si>
  <si>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</si>
  <si>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</si>
  <si>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</si>
  <si>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</si>
  <si>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</si>
  <si>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</si>
  <si>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</si>
  <si>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</si>
  <si>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</si>
  <si>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</si>
  <si>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</si>
  <si>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</si>
  <si>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</si>
  <si>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</si>
  <si>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</si>
  <si>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</si>
  <si>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</si>
  <si>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</si>
  <si>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</si>
  <si>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</si>
  <si>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</si>
  <si>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</si>
  <si>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</si>
  <si>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</si>
  <si>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</si>
  <si>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</si>
  <si>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</si>
  <si>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</si>
  <si>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</si>
  <si>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</si>
  <si>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</si>
  <si>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</si>
  <si>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</si>
  <si>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</si>
  <si>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</si>
  <si>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</si>
  <si>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</si>
  <si>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</si>
  <si>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</si>
  <si>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</si>
  <si>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</si>
  <si>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</si>
  <si>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</si>
  <si>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</si>
  <si>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</si>
  <si>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</si>
  <si>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</si>
  <si>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</si>
  <si>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</si>
  <si>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</si>
  <si>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</si>
  <si>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</si>
  <si>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</si>
  <si>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</si>
  <si>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</si>
  <si>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</si>
  <si>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</si>
  <si>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</si>
  <si>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</si>
  <si>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</si>
  <si>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</si>
  <si>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</si>
  <si>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</si>
  <si>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</si>
  <si>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</si>
  <si>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</si>
  <si>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</si>
  <si>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</si>
  <si>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</si>
  <si>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</si>
  <si>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</si>
  <si>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</si>
  <si>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</si>
  <si>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</si>
  <si>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</si>
  <si>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</si>
  <si>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</si>
  <si>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</si>
  <si>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</si>
  <si>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</si>
  <si>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</si>
  <si>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</si>
  <si>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</si>
  <si>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</si>
  <si>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</si>
  <si>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</si>
  <si>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</si>
  <si>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</si>
  <si>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</si>
  <si>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</si>
  <si>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</si>
  <si>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</si>
  <si>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</si>
  <si>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</si>
  <si>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</si>
  <si>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</si>
  <si>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</si>
  <si>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</si>
  <si>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</si>
  <si>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</si>
  <si>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</si>
  <si>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</si>
  <si>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</si>
  <si>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</si>
  <si>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</si>
  <si>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</si>
  <si>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</si>
  <si>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</si>
  <si>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</si>
  <si>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</si>
  <si>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</si>
  <si>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</si>
  <si>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</si>
  <si>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</si>
  <si>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</si>
  <si>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</si>
  <si>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</si>
  <si>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</si>
  <si>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</si>
  <si>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</si>
  <si>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</si>
  <si>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</si>
  <si>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</si>
  <si>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</si>
  <si>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</si>
  <si>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</si>
  <si>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</si>
  <si>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</si>
  <si>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</si>
  <si>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</si>
  <si>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</si>
  <si>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</si>
  <si>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</si>
  <si>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</si>
  <si>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</si>
  <si>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</si>
  <si>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</si>
  <si>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</si>
  <si>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</si>
  <si>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</si>
  <si>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</si>
  <si>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</si>
  <si>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</si>
  <si>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</si>
  <si>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</si>
  <si>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</si>
  <si>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</si>
  <si>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</si>
  <si>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</si>
  <si>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</si>
  <si>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</si>
  <si>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</si>
  <si>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</si>
  <si>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</si>
  <si>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</si>
  <si>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</si>
  <si>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</si>
  <si>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</si>
  <si>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</si>
  <si>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</si>
  <si>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</si>
  <si>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</si>
  <si>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</si>
  <si>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</si>
  <si>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</si>
  <si>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</si>
  <si>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</si>
  <si>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</si>
  <si>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</si>
  <si>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</si>
  <si>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</si>
  <si>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</si>
  <si>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</si>
  <si>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</si>
  <si>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</si>
  <si>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</si>
  <si>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</si>
  <si>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</si>
  <si>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</si>
  <si>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</si>
  <si>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</si>
  <si>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</si>
  <si>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</si>
  <si>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</si>
  <si>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</si>
  <si>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</si>
  <si>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</si>
  <si>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</si>
  <si>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</si>
  <si>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</si>
  <si>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</si>
  <si>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</si>
  <si>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</si>
  <si>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</si>
  <si>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</si>
  <si>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</si>
  <si>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</si>
  <si>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</si>
  <si>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</si>
  <si>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</si>
  <si>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</si>
  <si>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</si>
  <si>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</si>
  <si>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</si>
  <si>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</si>
  <si>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</si>
  <si>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</si>
  <si>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</si>
  <si>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</si>
  <si>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</si>
  <si>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</si>
  <si>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</si>
  <si>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</si>
  <si>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</si>
  <si>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</si>
  <si>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</si>
  <si>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</si>
  <si>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</si>
  <si>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</si>
  <si>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</si>
  <si>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</si>
  <si>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</si>
  <si>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</si>
  <si>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</si>
  <si>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</si>
  <si>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</si>
  <si>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</si>
  <si>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</si>
  <si>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</si>
  <si>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</si>
  <si>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</si>
  <si>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</si>
  <si>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</si>
  <si>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</si>
  <si>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</si>
  <si>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</si>
  <si>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</si>
  <si>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</si>
  <si>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</si>
  <si>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</si>
  <si>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</si>
  <si>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</si>
  <si>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</si>
  <si>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</si>
  <si>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</si>
  <si>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</si>
  <si>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</si>
  <si>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</si>
  <si>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</si>
  <si>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</si>
  <si>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</si>
  <si>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</si>
  <si>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</si>
  <si>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</si>
  <si>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</si>
  <si>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</si>
  <si>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</si>
  <si>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</si>
  <si>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</si>
  <si>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</si>
  <si>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</si>
  <si>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</si>
  <si>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</si>
  <si>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</si>
  <si>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</si>
  <si>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</si>
  <si>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</si>
  <si>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</si>
  <si>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</si>
  <si>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</si>
  <si>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</si>
  <si>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</si>
  <si>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</si>
  <si>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</si>
  <si>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</si>
  <si>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</si>
  <si>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</si>
  <si>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</si>
  <si>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</si>
  <si>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</si>
  <si>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</si>
  <si>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</si>
  <si>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</si>
  <si>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</si>
  <si>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</si>
  <si>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</si>
  <si>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</si>
  <si>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</si>
  <si>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</si>
  <si>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</si>
  <si>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</si>
  <si>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</si>
  <si>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</si>
  <si>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</si>
  <si>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</si>
  <si>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</si>
  <si>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</si>
  <si>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</si>
  <si>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</si>
  <si>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</si>
  <si>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</si>
  <si>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</si>
  <si>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</si>
  <si>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</si>
  <si>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</si>
  <si>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</si>
  <si>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</si>
  <si>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</si>
  <si>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</si>
  <si>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</si>
  <si>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</si>
  <si>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</si>
  <si>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</si>
  <si>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</si>
  <si>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</si>
  <si>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</si>
  <si>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</si>
  <si>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</si>
  <si>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</si>
  <si>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</si>
  <si>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</si>
  <si>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</si>
  <si>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</si>
  <si>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</si>
  <si>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</si>
  <si>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</si>
  <si>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</si>
  <si>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</si>
  <si>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</si>
  <si>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</si>
  <si>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</si>
  <si>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</si>
  <si>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</si>
  <si>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</si>
  <si>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</si>
  <si>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</si>
  <si>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</si>
  <si>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</si>
  <si>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</si>
  <si>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</si>
  <si>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</si>
  <si>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</si>
  <si>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</si>
  <si>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</si>
  <si>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</si>
  <si>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</si>
  <si>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</si>
  <si>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</si>
  <si>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</si>
  <si>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</si>
  <si>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</si>
  <si>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</si>
  <si>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</si>
  <si>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</si>
  <si>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</si>
  <si>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</si>
  <si>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</si>
  <si>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</si>
  <si>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</si>
  <si>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</si>
  <si>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</si>
  <si>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</si>
  <si>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</si>
  <si>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</si>
  <si>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</si>
  <si>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</si>
  <si>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</si>
  <si>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</si>
  <si>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</si>
  <si>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</si>
  <si>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</si>
  <si>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</si>
  <si>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</si>
  <si>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</si>
  <si>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</si>
  <si>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</si>
  <si>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</si>
  <si>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</si>
  <si>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</si>
  <si>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</si>
  <si>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</si>
  <si>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</si>
  <si>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</si>
  <si>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</si>
  <si>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</si>
  <si>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</si>
  <si>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</si>
  <si>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</si>
  <si>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</si>
  <si>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</si>
  <si>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</si>
  <si>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</si>
  <si>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</si>
  <si>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</si>
  <si>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</si>
  <si>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</si>
  <si>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</si>
  <si>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</si>
  <si>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</si>
  <si>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</si>
  <si>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</si>
  <si>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</si>
  <si>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</si>
  <si>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</si>
  <si>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</si>
  <si>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</si>
  <si>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</si>
  <si>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</si>
  <si>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</si>
  <si>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</si>
  <si>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</si>
  <si>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</si>
  <si>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</si>
  <si>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</si>
  <si>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</si>
  <si>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</si>
  <si>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</si>
  <si>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</si>
  <si>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</si>
  <si>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</si>
  <si>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</si>
  <si>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</si>
  <si>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</si>
  <si>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</si>
  <si>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</si>
  <si>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</si>
  <si>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</si>
  <si>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</si>
  <si>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</si>
  <si>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</si>
  <si>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</si>
  <si>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</si>
  <si>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</si>
  <si>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</si>
  <si>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</si>
  <si>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</si>
  <si>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</si>
  <si>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</si>
  <si>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</si>
  <si>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</si>
  <si>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</si>
  <si>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</si>
  <si>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</si>
  <si>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</si>
  <si>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</si>
  <si>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</si>
  <si>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</si>
  <si>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</si>
  <si>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</si>
  <si>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</si>
  <si>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</si>
  <si>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</si>
  <si>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</si>
  <si>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</si>
  <si>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</si>
  <si>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</si>
  <si>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</si>
  <si>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</si>
  <si>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</si>
  <si>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</si>
  <si>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</si>
  <si>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</si>
  <si>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</si>
  <si>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</si>
  <si>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</si>
  <si>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</si>
  <si>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</si>
  <si>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</si>
  <si>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</si>
  <si>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</si>
  <si>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</si>
  <si>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</si>
  <si>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</si>
  <si>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</si>
  <si>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</si>
  <si>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</si>
  <si>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</si>
  <si>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</si>
  <si>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</si>
  <si>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</si>
  <si>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</si>
  <si>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</si>
  <si>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</si>
  <si>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</si>
  <si>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</si>
  <si>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</si>
  <si>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</si>
  <si>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</si>
  <si>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</si>
  <si>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</si>
  <si>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</si>
  <si>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</si>
  <si>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</si>
  <si>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</si>
  <si>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</si>
  <si>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</si>
  <si>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</si>
  <si>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</si>
  <si>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</si>
  <si>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</si>
  <si>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</si>
  <si>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</si>
  <si>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</si>
  <si>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</si>
  <si>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</si>
  <si>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</si>
  <si>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</si>
  <si>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</si>
  <si>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</si>
  <si>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</si>
  <si>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</si>
  <si>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</si>
  <si>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</si>
  <si>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</si>
  <si>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</si>
  <si>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</si>
  <si>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</si>
  <si>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</si>
  <si>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</si>
  <si>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</si>
  <si>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</si>
  <si>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</si>
  <si>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</si>
  <si>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</si>
  <si>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</si>
  <si>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</si>
  <si>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</si>
  <si>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</si>
  <si>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</si>
  <si>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</si>
  <si>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</si>
  <si>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</si>
  <si>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</si>
  <si>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</si>
  <si>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</si>
  <si>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</si>
  <si>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</si>
  <si>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</si>
  <si>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</si>
  <si>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</si>
  <si>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</si>
  <si>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</si>
  <si>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</si>
  <si>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</si>
  <si>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</si>
  <si>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</si>
  <si>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</si>
  <si>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</si>
  <si>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</si>
  <si>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</si>
  <si>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</si>
  <si>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</si>
  <si>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</si>
  <si>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</si>
  <si>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</si>
  <si>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</si>
  <si>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</si>
  <si>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</si>
  <si>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</si>
  <si>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</si>
  <si>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</si>
  <si>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</si>
  <si>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</si>
  <si>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</si>
  <si>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</si>
  <si>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</si>
  <si>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</si>
  <si>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</si>
  <si>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</si>
  <si>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</si>
  <si>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</si>
  <si>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</si>
  <si>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</si>
  <si>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</si>
  <si>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</si>
  <si>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</si>
  <si>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</si>
  <si>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</si>
  <si>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</si>
  <si>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</si>
  <si>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</si>
  <si>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</si>
  <si>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</si>
  <si>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</si>
  <si>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</si>
  <si>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</si>
  <si>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</si>
  <si>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</si>
  <si>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</si>
  <si>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</si>
  <si>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</si>
  <si>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</si>
  <si>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</si>
  <si>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</si>
  <si>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</si>
  <si>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</si>
  <si>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</si>
  <si>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</si>
  <si>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</si>
  <si>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</si>
  <si>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</si>
  <si>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</si>
  <si>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</si>
  <si>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</si>
  <si>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</si>
  <si>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</si>
  <si>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</si>
  <si>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</si>
  <si>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</si>
  <si>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</si>
  <si>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</si>
  <si>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</si>
  <si>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</si>
  <si>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</si>
  <si>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</si>
  <si>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</si>
  <si>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</si>
  <si>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</si>
  <si>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</si>
  <si>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</si>
  <si>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</si>
  <si>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</si>
  <si>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</si>
  <si>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</si>
  <si>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</si>
  <si>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</si>
  <si>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</si>
  <si>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</si>
  <si>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</si>
  <si>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</si>
  <si>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</si>
  <si>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</si>
  <si>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</si>
  <si>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</si>
  <si>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</si>
  <si>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</si>
  <si>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</si>
  <si>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</si>
  <si>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</si>
  <si>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</si>
  <si>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</si>
  <si>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</si>
  <si>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</si>
  <si>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</si>
  <si>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</si>
  <si>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</si>
  <si>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</si>
  <si>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</si>
  <si>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</si>
  <si>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</si>
  <si>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</si>
  <si>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</si>
  <si>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</si>
  <si>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</si>
  <si>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</si>
  <si>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</si>
  <si>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</si>
  <si>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</si>
  <si>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</si>
  <si>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</si>
  <si>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</si>
  <si>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</si>
  <si>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</si>
  <si>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</si>
  <si>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</si>
  <si>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</si>
  <si>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</si>
  <si>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</si>
  <si>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</si>
  <si>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</si>
  <si>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</si>
  <si>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</si>
  <si>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</si>
  <si>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</si>
  <si>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</si>
  <si>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</si>
  <si>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</si>
  <si>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</si>
  <si>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</si>
  <si>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</si>
  <si>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</si>
  <si>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</si>
  <si>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</si>
  <si>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</si>
  <si>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</si>
  <si>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</si>
  <si>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</si>
  <si>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</si>
  <si>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</si>
  <si>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</si>
  <si>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</si>
  <si>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</si>
  <si>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</si>
  <si>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</si>
  <si>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</si>
  <si>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</si>
  <si>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</si>
  <si>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</si>
  <si>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</si>
  <si>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</si>
  <si>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</si>
  <si>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</si>
  <si>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</si>
  <si>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</si>
  <si>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</si>
  <si>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</si>
  <si>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</si>
  <si>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</si>
  <si>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</si>
  <si>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</si>
  <si>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</si>
  <si>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</si>
  <si>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</si>
  <si>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</si>
  <si>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</si>
  <si>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</si>
  <si>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</si>
  <si>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</si>
  <si>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</si>
  <si>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</si>
  <si>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</si>
  <si>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</si>
  <si>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</si>
  <si>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</si>
  <si>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</si>
  <si>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</si>
  <si>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</si>
  <si>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</si>
  <si>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</si>
  <si>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</si>
  <si>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</si>
  <si>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</si>
  <si>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</si>
  <si>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</si>
  <si>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</si>
  <si>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</si>
  <si>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</si>
  <si>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</si>
  <si>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</si>
  <si>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</si>
  <si>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</si>
  <si>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</si>
  <si>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</si>
  <si>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</si>
  <si>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</si>
  <si>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</si>
  <si>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</si>
  <si>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</si>
  <si>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</si>
  <si>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</si>
  <si>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</si>
  <si>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</si>
  <si>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</si>
  <si>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</si>
  <si>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</si>
  <si>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</si>
  <si>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</si>
  <si>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</si>
  <si>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</si>
  <si>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</si>
  <si>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</si>
  <si>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</si>
  <si>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</si>
  <si>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</si>
  <si>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</si>
  <si>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</si>
  <si>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</si>
  <si>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</si>
  <si>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</si>
  <si>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</si>
  <si>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</si>
  <si>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</si>
  <si>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</si>
  <si>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</si>
  <si>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</si>
  <si>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</si>
  <si>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</si>
  <si>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</si>
  <si>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</si>
  <si>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</si>
  <si>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</si>
  <si>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</si>
  <si>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</si>
  <si>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</si>
  <si>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</si>
  <si>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</si>
  <si>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</si>
  <si>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</si>
  <si>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</si>
  <si>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</si>
  <si>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</si>
  <si>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</si>
  <si>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</si>
  <si>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</si>
  <si>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</si>
  <si>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</si>
  <si>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</si>
  <si>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</si>
  <si>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</si>
  <si>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</si>
  <si>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</si>
  <si>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</si>
  <si>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</si>
  <si>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</si>
  <si>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</si>
  <si>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</si>
  <si>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</si>
  <si>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</si>
  <si>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</si>
  <si>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</si>
  <si>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</si>
  <si>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</si>
  <si>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</si>
  <si>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</si>
  <si>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</si>
  <si>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</si>
  <si>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</si>
  <si>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</si>
  <si>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</si>
  <si>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</si>
  <si>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</si>
  <si>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</si>
  <si>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</si>
  <si>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</si>
  <si>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</si>
  <si>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</si>
  <si>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</si>
  <si>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</si>
  <si>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</si>
  <si>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</si>
  <si>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</si>
  <si>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</si>
  <si>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</si>
  <si>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</si>
  <si>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</si>
  <si>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</si>
  <si>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</si>
  <si>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</si>
  <si>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</si>
  <si>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</si>
  <si>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</si>
  <si>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</si>
  <si>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</si>
  <si>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</si>
  <si>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</si>
  <si>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</si>
  <si>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</si>
  <si>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</si>
  <si>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</si>
  <si>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</si>
  <si>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</si>
  <si>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</si>
  <si>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</si>
  <si>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</si>
  <si>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</si>
  <si>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</si>
  <si>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</si>
  <si>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</si>
  <si>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</si>
  <si>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</si>
  <si>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</si>
  <si>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</si>
  <si>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</si>
  <si>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</si>
  <si>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</si>
  <si>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</si>
  <si>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</si>
  <si>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</si>
  <si>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</si>
  <si>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</si>
  <si>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</si>
  <si>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</si>
  <si>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</si>
  <si>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</si>
  <si>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</si>
  <si>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</si>
  <si>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</si>
  <si>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</si>
  <si>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</si>
  <si>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</si>
  <si>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</si>
  <si>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</si>
  <si>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</si>
  <si>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</si>
  <si>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</si>
  <si>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</si>
  <si>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</si>
  <si>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</si>
  <si>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</si>
  <si>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</si>
  <si>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</si>
  <si>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</si>
  <si>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</si>
  <si>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</si>
  <si>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</si>
  <si>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</si>
  <si>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</si>
  <si>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</si>
  <si>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</si>
  <si>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</si>
  <si>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</si>
  <si>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</si>
  <si>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</si>
  <si>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</si>
  <si>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</si>
  <si>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</si>
  <si>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</si>
  <si>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</si>
  <si>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</si>
  <si>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</si>
  <si>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</si>
  <si>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</si>
  <si>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</si>
  <si>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</si>
  <si>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</si>
  <si>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</si>
  <si>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</si>
  <si>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</si>
  <si>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</si>
  <si>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</si>
  <si>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</si>
  <si>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</si>
  <si>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</si>
  <si>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</si>
  <si>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</si>
  <si>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</si>
  <si>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</si>
  <si>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</si>
  <si>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</si>
  <si>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</si>
  <si>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</si>
  <si>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</si>
  <si>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</si>
  <si>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</si>
  <si>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</si>
  <si>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</si>
  <si>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</si>
  <si>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</si>
  <si>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</si>
  <si>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</si>
  <si>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</si>
  <si>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</si>
  <si>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</si>
  <si>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</si>
  <si>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</si>
  <si>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</si>
  <si>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</si>
  <si>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</si>
  <si>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</si>
  <si>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</si>
  <si>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</si>
  <si>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</si>
  <si>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</si>
  <si>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</si>
  <si>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</si>
  <si>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</si>
  <si>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</si>
  <si>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</si>
  <si>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</si>
  <si>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</si>
  <si>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</si>
  <si>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</si>
  <si>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</si>
  <si>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</si>
  <si>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</si>
  <si>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</si>
  <si>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</si>
  <si>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</si>
  <si>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</si>
  <si>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</si>
  <si>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</si>
  <si>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</si>
  <si>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</si>
  <si>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</si>
  <si>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</si>
  <si>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</si>
  <si>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</si>
  <si>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</si>
  <si>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</si>
  <si>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</si>
  <si>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</si>
  <si>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</si>
  <si>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</si>
  <si>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</si>
  <si>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</si>
  <si>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</si>
  <si>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</si>
  <si>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</si>
  <si>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</si>
  <si>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</si>
  <si>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</si>
  <si>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</si>
  <si>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</si>
  <si>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</si>
  <si>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</si>
  <si>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</si>
  <si>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</si>
  <si>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</si>
  <si>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</si>
  <si>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</si>
  <si>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</si>
  <si>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</si>
  <si>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</si>
  <si>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</si>
  <si>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</si>
  <si>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</si>
  <si>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</si>
  <si>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</si>
  <si>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</si>
  <si>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</si>
  <si>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</si>
  <si>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</si>
  <si>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</si>
  <si>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</si>
  <si>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</si>
  <si>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</si>
  <si>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</si>
  <si>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</si>
  <si>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</si>
  <si>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</si>
  <si>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</si>
  <si>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</si>
  <si>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</si>
  <si>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</si>
  <si>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</si>
  <si>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</si>
  <si>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</si>
  <si>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</si>
  <si>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</si>
  <si>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</si>
  <si>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</si>
  <si>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</si>
  <si>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</si>
  <si>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</si>
  <si>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</si>
  <si>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</si>
  <si>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</si>
  <si>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</si>
  <si>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</si>
  <si>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</si>
  <si>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</si>
  <si>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</si>
  <si>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</si>
  <si>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</si>
  <si>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</si>
  <si>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</si>
  <si>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</si>
  <si>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</si>
  <si>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</si>
  <si>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</si>
  <si>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</si>
  <si>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</si>
  <si>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</si>
  <si>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</si>
  <si>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</si>
  <si>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</si>
  <si>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</si>
  <si>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</si>
  <si>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</si>
  <si>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</si>
  <si>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</si>
  <si>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</si>
  <si>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</si>
  <si>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</si>
  <si>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</si>
  <si>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</si>
  <si>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</si>
  <si>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</si>
  <si>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</si>
  <si>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</si>
  <si>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</si>
  <si>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</si>
  <si>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</si>
  <si>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</si>
  <si>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</si>
  <si>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</si>
  <si>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</si>
  <si>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</si>
  <si>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</si>
  <si>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</si>
  <si>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</si>
  <si>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</si>
  <si>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</si>
  <si>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</si>
  <si>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</si>
  <si>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</si>
  <si>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</si>
  <si>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</si>
  <si>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</si>
  <si>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</si>
  <si>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</si>
  <si>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</si>
  <si>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</si>
  <si>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</si>
  <si>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</si>
  <si>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</si>
  <si>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</si>
  <si>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</si>
  <si>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</si>
  <si>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</si>
  <si>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</si>
  <si>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</si>
  <si>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</si>
  <si>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</si>
  <si>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</si>
  <si>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</si>
  <si>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</si>
  <si>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</si>
  <si>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</si>
  <si>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</si>
  <si>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</si>
  <si>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</si>
  <si>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</si>
  <si>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</si>
  <si>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</si>
  <si>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</si>
  <si>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</si>
  <si>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</si>
  <si>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</si>
  <si>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</si>
  <si>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</si>
  <si>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</si>
  <si>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</si>
  <si>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</si>
  <si>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</si>
  <si>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</si>
  <si>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</si>
  <si>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</si>
  <si>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</si>
  <si>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</si>
  <si>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</si>
  <si>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</si>
  <si>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</si>
  <si>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</si>
  <si>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</si>
  <si>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</si>
  <si>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</si>
  <si>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</si>
  <si>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</si>
  <si>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</si>
  <si>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</si>
  <si>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</si>
  <si>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</si>
  <si>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</si>
  <si>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</si>
  <si>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</si>
  <si>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</si>
  <si>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</si>
  <si>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</si>
  <si>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</si>
  <si>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</si>
  <si>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</si>
  <si>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</si>
  <si>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</si>
  <si>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</si>
  <si>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</si>
  <si>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</si>
  <si>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</si>
  <si>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</si>
  <si>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</si>
  <si>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</si>
  <si>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</si>
  <si>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</si>
  <si>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</si>
  <si>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</si>
  <si>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</si>
  <si>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</si>
  <si>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</si>
  <si>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</si>
  <si>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</si>
  <si>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</si>
  <si>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</si>
  <si>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</si>
  <si>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</si>
  <si>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</si>
  <si>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</si>
  <si>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</si>
  <si>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</si>
  <si>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</si>
  <si>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</si>
  <si>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</si>
  <si>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</si>
  <si>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</si>
  <si>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</si>
  <si>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</si>
  <si>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</si>
  <si>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</si>
  <si>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</si>
  <si>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</si>
  <si>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</si>
  <si>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</si>
  <si>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</si>
  <si>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</si>
  <si>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</si>
  <si>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</si>
  <si>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</si>
  <si>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</si>
  <si>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</si>
  <si>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</si>
  <si>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</si>
  <si>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</si>
  <si>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</si>
  <si>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</si>
  <si>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</si>
  <si>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</si>
  <si>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</si>
  <si>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</si>
  <si>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</si>
  <si>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</si>
  <si>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</si>
  <si>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</si>
  <si>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</si>
  <si>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</si>
  <si>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</si>
  <si>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</si>
  <si>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</si>
  <si>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</si>
  <si>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</si>
  <si>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</si>
  <si>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</si>
  <si>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</si>
  <si>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</si>
  <si>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</si>
  <si>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</si>
  <si>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</si>
  <si>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</si>
  <si>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</si>
  <si>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</si>
  <si>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</si>
  <si>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</si>
  <si>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</si>
  <si>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</si>
  <si>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</si>
  <si>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</si>
  <si>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</si>
  <si>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</si>
  <si>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</si>
  <si>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</si>
  <si>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</si>
  <si>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</si>
  <si>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</si>
  <si>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</si>
  <si>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</si>
  <si>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</si>
  <si>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</si>
  <si>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</si>
  <si>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</si>
  <si>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</si>
  <si>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</si>
  <si>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</si>
  <si>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</si>
  <si>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</si>
  <si>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</si>
  <si>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</si>
  <si>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</si>
  <si>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</si>
  <si>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</si>
  <si>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</si>
  <si>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</si>
  <si>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</si>
  <si>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</si>
  <si>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</si>
  <si>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</si>
  <si>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</si>
  <si>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</si>
  <si>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</si>
  <si>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</si>
  <si>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</si>
  <si>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</si>
  <si>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</si>
  <si>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</si>
  <si>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</si>
  <si>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</si>
  <si>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</si>
  <si>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</si>
  <si>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</si>
  <si>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</si>
  <si>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</si>
  <si>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</si>
  <si>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</si>
  <si>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</si>
  <si>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</si>
  <si>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</si>
  <si>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</si>
  <si>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</si>
  <si>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</si>
  <si>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</si>
  <si>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</si>
  <si>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</si>
  <si>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</si>
  <si>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</si>
  <si>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</si>
  <si>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</si>
  <si>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</si>
  <si>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</si>
  <si>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</si>
  <si>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</si>
  <si>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</si>
  <si>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</si>
  <si>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</si>
  <si>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</si>
  <si>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</si>
  <si>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</si>
  <si>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</si>
  <si>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</si>
  <si>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</si>
  <si>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</si>
  <si>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</si>
  <si>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</si>
  <si>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</si>
  <si>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</si>
  <si>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</si>
  <si>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</si>
  <si>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</si>
  <si>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</si>
  <si>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</si>
  <si>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</si>
  <si>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</si>
  <si>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</si>
  <si>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</si>
  <si>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</si>
  <si>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</si>
  <si>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</si>
  <si>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</si>
  <si>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</si>
  <si>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</si>
  <si>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</si>
  <si>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</si>
  <si>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</si>
  <si>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</si>
  <si>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</si>
  <si>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</si>
  <si>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</si>
  <si>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</si>
  <si>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</si>
  <si>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</si>
  <si>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</si>
  <si>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</si>
  <si>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</si>
  <si>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</si>
  <si>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</si>
  <si>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</si>
  <si>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</si>
  <si>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</si>
  <si>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</si>
  <si>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</si>
  <si>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</si>
  <si>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</si>
  <si>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</si>
  <si>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</si>
  <si>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</si>
  <si>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</si>
  <si>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</si>
  <si>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</si>
  <si>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</si>
  <si>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</si>
  <si>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</si>
  <si>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</si>
  <si>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</si>
  <si>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</si>
  <si>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</si>
  <si>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</si>
  <si>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</si>
  <si>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</si>
  <si>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</si>
  <si>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</si>
  <si>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</si>
  <si>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</si>
  <si>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</si>
  <si>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</si>
  <si>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</si>
  <si>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</si>
  <si>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</si>
  <si>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</si>
  <si>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</si>
  <si>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</si>
  <si>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</si>
  <si>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</si>
  <si>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</si>
  <si>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</si>
  <si>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</si>
  <si>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</si>
  <si>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</si>
  <si>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</si>
  <si>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</si>
  <si>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</si>
  <si>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</si>
  <si>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</si>
  <si>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</si>
  <si>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</si>
  <si>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</si>
  <si>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</si>
  <si>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</si>
  <si>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</si>
  <si>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</si>
  <si>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</si>
  <si>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</si>
  <si>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</si>
  <si>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</si>
  <si>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</si>
  <si>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</si>
  <si>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</si>
  <si>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</si>
  <si>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</si>
  <si>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</si>
  <si>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</si>
  <si>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</si>
  <si>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</si>
  <si>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</si>
  <si>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</si>
  <si>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</si>
  <si>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</si>
  <si>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</si>
  <si>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</si>
  <si>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</si>
  <si>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</si>
  <si>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</si>
  <si>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</si>
  <si>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</si>
  <si>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</si>
  <si>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</si>
  <si>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</si>
  <si>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</si>
  <si>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</si>
  <si>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</si>
  <si>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</si>
  <si>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</si>
  <si>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</si>
  <si>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</si>
  <si>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</si>
  <si>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</si>
  <si>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</si>
  <si>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</si>
  <si>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</si>
  <si>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</si>
  <si>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</si>
  <si>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</si>
  <si>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</si>
  <si>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</si>
  <si>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</si>
  <si>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</si>
  <si>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</si>
  <si>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</si>
  <si>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</si>
  <si>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</si>
  <si>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</si>
  <si>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</si>
  <si>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</si>
  <si>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</si>
  <si>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</si>
  <si>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</si>
  <si>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</si>
  <si>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</si>
  <si>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</si>
  <si>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</si>
  <si>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</si>
  <si>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</si>
  <si>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</si>
  <si>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</si>
  <si>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</si>
  <si>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</si>
  <si>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</si>
  <si>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</si>
  <si>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</si>
  <si>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</si>
  <si>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</si>
  <si>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</si>
  <si>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</si>
  <si>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</si>
  <si>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</si>
  <si>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</si>
  <si>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</si>
  <si>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</si>
  <si>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</si>
  <si>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</si>
  <si>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</si>
  <si>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</si>
  <si>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</si>
  <si>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</si>
  <si>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</si>
  <si>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</si>
  <si>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</si>
  <si>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</si>
  <si>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</si>
  <si>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</si>
  <si>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</si>
  <si>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</si>
  <si>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</si>
  <si>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</si>
  <si>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</si>
  <si>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</si>
  <si>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</si>
  <si>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</si>
  <si>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</si>
  <si>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</si>
  <si>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</si>
  <si>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</si>
  <si>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</si>
  <si>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</si>
  <si>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</si>
  <si>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</si>
  <si>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</si>
  <si>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</si>
  <si>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</si>
  <si>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</si>
  <si>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</si>
  <si>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</si>
  <si>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</si>
  <si>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</si>
  <si>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</si>
  <si>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</si>
  <si>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</si>
  <si>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</si>
  <si>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</si>
  <si>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</si>
  <si>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</si>
  <si>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</si>
  <si>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</si>
  <si>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</si>
  <si>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</si>
  <si>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</si>
  <si>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</si>
  <si>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</si>
  <si>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</si>
  <si>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</si>
  <si>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</si>
  <si>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</si>
  <si>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</si>
  <si>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</si>
  <si>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</si>
  <si>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</si>
  <si>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</si>
  <si>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</si>
  <si>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</si>
  <si>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</si>
  <si>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</si>
  <si>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</si>
  <si>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</si>
  <si>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</si>
  <si>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</si>
  <si>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</si>
  <si>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</si>
  <si>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</si>
  <si>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</si>
  <si>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</si>
  <si>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</si>
  <si>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</si>
  <si>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</si>
  <si>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</si>
  <si>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</si>
  <si>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</si>
  <si>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</si>
  <si>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</si>
  <si>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</si>
  <si>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</si>
  <si>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</si>
  <si>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</si>
  <si>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</si>
  <si>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</si>
  <si>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</si>
  <si>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</si>
  <si>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</si>
  <si>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</si>
  <si>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</si>
  <si>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</si>
  <si>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</si>
  <si>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</si>
  <si>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</si>
  <si>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</si>
  <si>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</si>
  <si>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</si>
  <si>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</si>
  <si>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</si>
  <si>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</si>
  <si>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</si>
  <si>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</si>
  <si>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</si>
  <si>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</si>
  <si>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</si>
  <si>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</si>
  <si>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</si>
  <si>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</si>
  <si>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</si>
  <si>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</si>
  <si>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</si>
  <si>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</si>
  <si>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</si>
  <si>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</si>
  <si>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</si>
  <si>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</si>
  <si>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</si>
  <si>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</si>
  <si>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</si>
  <si>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</si>
  <si>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</si>
  <si>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</si>
  <si>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</si>
  <si>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</si>
  <si>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</si>
  <si>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</si>
  <si>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</si>
  <si>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</si>
  <si>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</si>
  <si>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</si>
  <si>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</si>
  <si>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</si>
  <si>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</si>
  <si>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</si>
  <si>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</si>
  <si>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</si>
  <si>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</si>
  <si>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</si>
  <si>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</si>
  <si>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</si>
  <si>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</si>
  <si>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</si>
  <si>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</si>
  <si>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</si>
  <si>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</si>
  <si>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</si>
  <si>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</si>
  <si>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</si>
  <si>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</si>
  <si>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</si>
  <si>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</si>
  <si>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</si>
  <si>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</si>
  <si>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</si>
  <si>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</si>
  <si>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</si>
  <si>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</si>
  <si>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</si>
  <si>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</si>
  <si>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</si>
  <si>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</si>
  <si>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</si>
  <si>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</si>
  <si>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</si>
  <si>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</si>
  <si>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</si>
  <si>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</si>
  <si>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</si>
  <si>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</si>
  <si>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</si>
  <si>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</si>
  <si>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</si>
  <si>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</si>
  <si>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</si>
  <si>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</si>
  <si>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</si>
  <si>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</si>
  <si>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</si>
  <si>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</si>
  <si>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</si>
  <si>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</si>
  <si>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</si>
  <si>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</si>
  <si>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</si>
  <si>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</si>
  <si>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</si>
  <si>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</si>
  <si>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</si>
  <si>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</si>
  <si>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</si>
  <si>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</si>
  <si>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</si>
  <si>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</si>
  <si>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</si>
  <si>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</si>
  <si>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</si>
  <si>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</si>
  <si>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</si>
  <si>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</si>
  <si>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</si>
  <si>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</si>
  <si>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</si>
  <si>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</si>
  <si>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</si>
  <si>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</si>
  <si>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</si>
  <si>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</si>
  <si>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</si>
  <si>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</si>
  <si>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</si>
  <si>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</si>
  <si>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</si>
  <si>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</si>
  <si>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</si>
  <si>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</si>
  <si>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</si>
  <si>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</si>
  <si>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</si>
  <si>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</si>
  <si>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</si>
  <si>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</si>
  <si>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</si>
  <si>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</si>
  <si>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</si>
  <si>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</si>
  <si>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</si>
  <si>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</si>
  <si>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</si>
  <si>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</si>
  <si>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</si>
  <si>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</si>
  <si>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</si>
  <si>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</si>
  <si>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</si>
  <si>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</si>
  <si>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</si>
  <si>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</si>
  <si>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</si>
  <si>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</si>
  <si>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</si>
  <si>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</si>
  <si>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</si>
  <si>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</si>
  <si>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</si>
  <si>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</si>
  <si>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</si>
  <si>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</si>
  <si>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</si>
  <si>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</si>
  <si>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</si>
  <si>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</si>
  <si>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</si>
  <si>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</si>
  <si>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</si>
  <si>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</si>
  <si>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</si>
  <si>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</si>
  <si>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</si>
  <si>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</si>
  <si>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</si>
  <si>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</si>
  <si>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</si>
  <si>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</si>
  <si>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</si>
  <si>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</si>
  <si>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</si>
  <si>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</si>
  <si>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</si>
  <si>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</si>
  <si>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</si>
  <si>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</si>
  <si>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</si>
  <si>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</si>
  <si>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</si>
  <si>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</si>
  <si>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</si>
  <si>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</si>
  <si>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</si>
  <si>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</si>
  <si>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</si>
  <si>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</si>
  <si>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</si>
  <si>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</si>
  <si>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</si>
  <si>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</si>
  <si>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</si>
  <si>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</si>
  <si>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</si>
  <si>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</si>
  <si>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</si>
  <si>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</si>
  <si>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</si>
  <si>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</si>
  <si>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</si>
  <si>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</si>
  <si>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</si>
  <si>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</si>
  <si>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</si>
  <si>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</si>
  <si>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</si>
  <si>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</si>
  <si>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</si>
  <si>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</si>
  <si>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</si>
  <si>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</si>
  <si>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</si>
  <si>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</si>
  <si>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</si>
  <si>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</si>
  <si>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</si>
  <si>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</si>
  <si>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</si>
  <si>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</si>
  <si>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</si>
  <si>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</si>
  <si>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</si>
  <si>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</si>
  <si>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</si>
  <si>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</si>
  <si>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</si>
  <si>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</si>
  <si>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</si>
  <si>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</si>
  <si>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</si>
  <si>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</si>
  <si>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</si>
  <si>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</si>
  <si>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</si>
  <si>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</si>
  <si>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</si>
  <si>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</si>
  <si>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</si>
  <si>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</si>
  <si>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</si>
  <si>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</si>
  <si>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</si>
  <si>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</si>
  <si>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</si>
  <si>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</si>
  <si>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</si>
  <si>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</si>
  <si>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</si>
  <si>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</si>
  <si>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</si>
  <si>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</si>
  <si>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</si>
  <si>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</si>
  <si>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</si>
  <si>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</si>
  <si>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</si>
  <si>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</si>
  <si>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</si>
  <si>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</si>
  <si>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</si>
  <si>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</si>
  <si>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</si>
  <si>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</si>
  <si>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</si>
  <si>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</si>
  <si>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</si>
  <si>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</si>
  <si>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</si>
  <si>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</si>
  <si>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</si>
  <si>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</si>
  <si>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</si>
  <si>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</si>
  <si>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</si>
  <si>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</si>
  <si>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</si>
  <si>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</si>
  <si>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</si>
  <si>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</si>
  <si>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</si>
  <si>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</si>
  <si>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</si>
  <si>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</si>
  <si>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</si>
  <si>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</si>
  <si>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</si>
  <si>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</si>
  <si>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</si>
  <si>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</si>
  <si>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</si>
  <si>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</si>
  <si>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</si>
  <si>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</si>
  <si>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</si>
  <si>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</si>
  <si>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</si>
  <si>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</si>
  <si>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</si>
  <si>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</si>
  <si>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</si>
  <si>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</si>
  <si>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</si>
  <si>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</si>
  <si>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</si>
  <si>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</si>
  <si>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</si>
  <si>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</si>
  <si>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</si>
  <si>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</si>
  <si>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</si>
  <si>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</si>
  <si>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</si>
  <si>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</si>
  <si>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</si>
  <si>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</si>
  <si>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</si>
  <si>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</si>
  <si>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</si>
  <si>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</si>
  <si>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</si>
  <si>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</si>
  <si>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</si>
  <si>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</si>
  <si>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</si>
  <si>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</si>
  <si>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</si>
  <si>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</si>
  <si>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</si>
  <si>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</si>
  <si>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</si>
  <si>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</si>
  <si>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</si>
  <si>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</si>
  <si>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</si>
  <si>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</si>
  <si>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</si>
  <si>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</si>
  <si>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</si>
  <si>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</si>
  <si>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</si>
  <si>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</si>
  <si>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</si>
  <si>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</si>
  <si>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</si>
  <si>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</si>
  <si>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</si>
  <si>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</si>
  <si>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</si>
  <si>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</si>
  <si>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</si>
  <si>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</si>
  <si>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</si>
  <si>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</si>
  <si>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</si>
  <si>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</si>
  <si>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</si>
  <si>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</si>
  <si>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</si>
  <si>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</si>
  <si>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</si>
  <si>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</si>
  <si>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</si>
  <si>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</si>
  <si>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</si>
  <si>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</si>
  <si>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</si>
  <si>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</si>
  <si>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</si>
  <si>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</si>
  <si>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</si>
  <si>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</si>
  <si>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</si>
  <si>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</si>
  <si>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</si>
  <si>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</si>
  <si>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</si>
  <si>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</si>
  <si>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</si>
  <si>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</si>
  <si>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</si>
  <si>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</si>
  <si>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</si>
  <si>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</si>
  <si>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</si>
  <si>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</si>
  <si>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</si>
  <si>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</si>
  <si>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</si>
  <si>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</si>
  <si>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</si>
  <si>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</si>
  <si>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</si>
  <si>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</si>
  <si>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</si>
  <si>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</si>
  <si>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</si>
  <si>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</si>
  <si>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</si>
  <si>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</si>
  <si>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</si>
  <si>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</si>
  <si>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</si>
  <si>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</si>
  <si>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</si>
  <si>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</si>
  <si>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</si>
  <si>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</si>
  <si>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</si>
  <si>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</si>
  <si>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</si>
  <si>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</si>
  <si>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</si>
  <si>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</si>
  <si>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</si>
  <si>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</si>
  <si>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</si>
  <si>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</si>
  <si>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</si>
  <si>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</si>
  <si>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</si>
  <si>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</si>
  <si>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</si>
  <si>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</si>
  <si>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</si>
  <si>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</si>
  <si>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</si>
  <si>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</si>
  <si>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</si>
  <si>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</si>
  <si>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</si>
  <si>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</si>
  <si>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</si>
  <si>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</si>
  <si>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</si>
  <si>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</si>
  <si>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</si>
  <si>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</si>
  <si>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</si>
  <si>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</si>
  <si>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</si>
  <si>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</si>
  <si>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</si>
  <si>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</si>
  <si>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</si>
  <si>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</si>
  <si>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</si>
  <si>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</si>
  <si>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</si>
  <si>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</si>
  <si>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</si>
  <si>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</si>
  <si>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</si>
  <si>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</si>
  <si>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</si>
  <si>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</si>
  <si>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</si>
  <si>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</si>
  <si>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</si>
  <si>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</si>
  <si>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</si>
  <si>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</si>
  <si>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</si>
  <si>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</si>
  <si>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</si>
  <si>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</si>
  <si>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</si>
  <si>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</si>
  <si>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</si>
  <si>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</si>
  <si>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</si>
  <si>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</si>
  <si>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</si>
  <si>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</si>
  <si>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</si>
  <si>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</si>
  <si>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</si>
  <si>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</si>
  <si>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</si>
  <si>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</si>
  <si>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</si>
  <si>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</si>
  <si>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</si>
  <si>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</si>
  <si>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</si>
  <si>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</si>
  <si>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</si>
  <si>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</si>
  <si>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</si>
  <si>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</si>
  <si>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</si>
  <si>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</si>
  <si>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</si>
  <si>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</si>
  <si>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</si>
  <si>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</si>
  <si>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</si>
  <si>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</si>
  <si>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</si>
  <si>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</si>
  <si>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</si>
  <si>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</si>
  <si>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</si>
  <si>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</si>
  <si>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</si>
  <si>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</si>
  <si>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</si>
  <si>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</si>
  <si>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</si>
  <si>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</si>
  <si>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</si>
  <si>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</si>
  <si>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</si>
  <si>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</si>
  <si>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</si>
  <si>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</si>
  <si>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</si>
  <si>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</si>
  <si>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</si>
  <si>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</si>
  <si>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</si>
  <si>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</si>
  <si>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</si>
  <si>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</si>
  <si>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</si>
  <si>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</si>
  <si>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</si>
  <si>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</si>
  <si>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</si>
  <si>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</si>
  <si>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</si>
  <si>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</si>
  <si>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</si>
  <si>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</si>
  <si>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</si>
  <si>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</si>
  <si>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</si>
  <si>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</si>
  <si>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</si>
  <si>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</si>
  <si>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</si>
  <si>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</si>
  <si>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</si>
  <si>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</si>
  <si>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</si>
  <si>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</si>
  <si>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</si>
  <si>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</si>
  <si>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</si>
  <si>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</si>
  <si>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</si>
  <si>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</si>
  <si>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</si>
  <si>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</si>
  <si>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</si>
  <si>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</si>
  <si>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</si>
  <si>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</si>
  <si>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</si>
  <si>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</si>
  <si>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</si>
  <si>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</si>
  <si>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</si>
  <si>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</si>
  <si>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</si>
  <si>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</si>
  <si>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</si>
  <si>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</si>
  <si>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</si>
  <si>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</si>
  <si>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</si>
  <si>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</si>
  <si>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</si>
  <si>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</si>
  <si>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</si>
  <si>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</si>
  <si>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</si>
  <si>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</si>
  <si>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</si>
  <si>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</si>
  <si>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</si>
  <si>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</si>
  <si>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</si>
  <si>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</si>
  <si>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</si>
  <si>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</si>
  <si>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</si>
  <si>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</si>
  <si>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</si>
  <si>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</si>
  <si>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</si>
  <si>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</si>
  <si>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</si>
  <si>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</si>
  <si>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</si>
  <si>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</si>
  <si>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</si>
  <si>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</si>
  <si>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</si>
  <si>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</si>
  <si>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</si>
  <si>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</si>
  <si>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</si>
  <si>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</si>
  <si>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</si>
  <si>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</si>
  <si>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</si>
  <si>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</si>
  <si>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</si>
  <si>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</si>
  <si>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</si>
  <si>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</si>
  <si>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</si>
  <si>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</si>
  <si>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</si>
  <si>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</si>
  <si>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</si>
  <si>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</si>
  <si>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</si>
  <si>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</si>
  <si>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</si>
  <si>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</si>
  <si>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</si>
  <si>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</si>
  <si>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</si>
  <si>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</si>
  <si>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</si>
  <si>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</si>
  <si>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</si>
  <si>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</si>
  <si>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</si>
  <si>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</si>
  <si>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</si>
  <si>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</si>
  <si>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</si>
  <si>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</si>
  <si>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</si>
  <si>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</si>
  <si>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</si>
  <si>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</si>
  <si>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</si>
  <si>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</si>
  <si>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</si>
  <si>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</si>
  <si>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</si>
  <si>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</si>
  <si>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</si>
  <si>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</si>
  <si>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</si>
  <si>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</si>
  <si>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</si>
  <si>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</si>
  <si>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</si>
  <si>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</si>
  <si>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</si>
  <si>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</si>
  <si>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</si>
  <si>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</si>
  <si>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</si>
  <si>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</si>
  <si>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</si>
  <si>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</si>
  <si>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</si>
  <si>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</si>
  <si>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</si>
  <si>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</si>
  <si>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</si>
  <si>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</si>
  <si>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</si>
  <si>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</si>
  <si>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</si>
  <si>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</si>
  <si>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</si>
  <si>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</si>
  <si>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</si>
  <si>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</si>
  <si>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</si>
  <si>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</si>
  <si>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</si>
  <si>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</si>
  <si>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</si>
  <si>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</si>
  <si>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</si>
  <si>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</si>
  <si>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</si>
  <si>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</si>
  <si>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</si>
  <si>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</si>
  <si>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</si>
  <si>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</si>
  <si>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</si>
  <si>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</si>
  <si>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</si>
  <si>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</si>
  <si>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</si>
  <si>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</si>
  <si>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</si>
  <si>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</si>
  <si>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</si>
  <si>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</si>
  <si>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</si>
  <si>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</si>
  <si>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</si>
  <si>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</si>
  <si>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</si>
  <si>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</si>
  <si>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</si>
  <si>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</si>
  <si>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</si>
  <si>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</si>
  <si>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</si>
  <si>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</si>
  <si>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</si>
  <si>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</si>
  <si>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</si>
  <si>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</si>
  <si>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</si>
  <si>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</si>
  <si>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</si>
  <si>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</si>
  <si>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</si>
  <si>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</si>
  <si>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</si>
  <si>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</si>
  <si>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</si>
  <si>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</si>
  <si>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</si>
  <si>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</si>
  <si>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</si>
  <si>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</si>
  <si>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</si>
  <si>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</si>
  <si>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</si>
  <si>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</si>
  <si>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</si>
  <si>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</si>
  <si>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</si>
  <si>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</si>
  <si>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</si>
  <si>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</si>
  <si>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</si>
  <si>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</si>
  <si>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</si>
  <si>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</si>
  <si>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</si>
  <si>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</si>
  <si>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</si>
  <si>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</si>
  <si>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</si>
  <si>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</si>
  <si>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</si>
  <si>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</si>
  <si>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</si>
  <si>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</si>
  <si>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</si>
  <si>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</si>
  <si>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</si>
  <si>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</si>
  <si>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</si>
  <si>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</si>
  <si>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</si>
  <si>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</si>
  <si>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</si>
  <si>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</si>
  <si>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</si>
  <si>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</si>
  <si>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</si>
  <si>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</si>
  <si>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</si>
  <si>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</si>
  <si>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</si>
  <si>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</si>
  <si>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</si>
  <si>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</si>
  <si>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</si>
  <si>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</si>
  <si>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</si>
  <si>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</si>
  <si>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</si>
  <si>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</si>
  <si>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</si>
  <si>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</si>
  <si>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</si>
  <si>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</si>
  <si>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</si>
  <si>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</si>
  <si>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</si>
  <si>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</si>
  <si>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</si>
  <si>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</si>
  <si>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</si>
  <si>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</si>
  <si>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</si>
  <si>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</si>
  <si>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</si>
  <si>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</si>
  <si>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</si>
  <si>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</si>
  <si>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</si>
  <si>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</si>
  <si>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</si>
  <si>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</si>
  <si>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</si>
  <si>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</si>
  <si>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</si>
  <si>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</si>
  <si>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</si>
  <si>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</si>
  <si>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</si>
  <si>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</si>
  <si>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</si>
  <si>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</si>
  <si>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</si>
  <si>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</si>
  <si>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</si>
  <si>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</si>
  <si>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</si>
  <si>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</si>
  <si>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</si>
  <si>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</si>
  <si>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</si>
  <si>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</si>
  <si>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</si>
  <si>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</si>
  <si>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</si>
  <si>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</si>
  <si>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</si>
  <si>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</si>
  <si>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</si>
  <si>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</si>
  <si>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</si>
  <si>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</si>
  <si>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</si>
  <si>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</si>
  <si>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</si>
  <si>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</si>
  <si>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</si>
  <si>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</si>
  <si>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</si>
  <si>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</si>
  <si>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</si>
  <si>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</si>
  <si>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</si>
  <si>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</si>
  <si>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</si>
  <si>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</si>
  <si>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</si>
  <si>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</si>
  <si>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</si>
  <si>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</si>
  <si>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</si>
  <si>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</si>
  <si>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</si>
  <si>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</si>
  <si>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</si>
  <si>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</si>
  <si>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</si>
  <si>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</si>
  <si>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</si>
  <si>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</si>
  <si>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</si>
  <si>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</si>
  <si>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</si>
  <si>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</si>
  <si>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</si>
  <si>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</si>
  <si>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</si>
  <si>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</si>
  <si>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</si>
  <si>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</si>
  <si>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</si>
  <si>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</si>
  <si>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</si>
  <si>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</si>
  <si>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</si>
  <si>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</si>
  <si>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</si>
  <si>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</si>
  <si>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</si>
  <si>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</si>
  <si>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</si>
  <si>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</si>
  <si>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</si>
  <si>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</si>
  <si>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</si>
  <si>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</si>
  <si>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</si>
  <si>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</si>
  <si>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</si>
  <si>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</si>
  <si>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</si>
  <si>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</si>
  <si>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</si>
  <si>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</si>
  <si>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</si>
  <si>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</si>
  <si>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</si>
  <si>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</si>
  <si>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</si>
  <si>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</si>
  <si>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</si>
  <si>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</si>
  <si>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</si>
  <si>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</si>
  <si>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</si>
  <si>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</si>
  <si>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</si>
  <si>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</si>
  <si>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</si>
  <si>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</si>
  <si>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</si>
  <si>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</si>
  <si>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</si>
  <si>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</si>
  <si>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</si>
  <si>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</si>
  <si>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</si>
  <si>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</si>
  <si>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</si>
  <si>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</si>
  <si>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</si>
  <si>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</si>
  <si>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</si>
  <si>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</si>
  <si>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</si>
  <si>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</si>
  <si>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</si>
  <si>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</si>
  <si>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</si>
  <si>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</si>
  <si>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</si>
  <si>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</si>
  <si>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</si>
  <si>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</si>
  <si>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</si>
  <si>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</si>
  <si>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</si>
  <si>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</si>
  <si>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</si>
  <si>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</si>
  <si>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</si>
  <si>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</si>
  <si>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</si>
  <si>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</si>
  <si>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</si>
  <si>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</si>
  <si>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</si>
  <si>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</si>
  <si>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</si>
  <si>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</si>
  <si>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</si>
  <si>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</si>
  <si>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</si>
  <si>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</si>
  <si>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</si>
  <si>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</si>
  <si>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</si>
  <si>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</si>
  <si>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</si>
  <si>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</si>
  <si>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</si>
  <si>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</si>
  <si>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</si>
  <si>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</si>
  <si>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</si>
  <si>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</si>
  <si>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</si>
  <si>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</si>
  <si>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</si>
  <si>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</si>
  <si>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</si>
  <si>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</si>
  <si>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</si>
  <si>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</si>
  <si>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</si>
  <si>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</si>
  <si>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</si>
  <si>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</si>
  <si>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</si>
  <si>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</si>
  <si>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</si>
  <si>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</si>
  <si>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</si>
  <si>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</si>
  <si>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</si>
  <si>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</si>
  <si>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</si>
  <si>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</si>
  <si>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</si>
  <si>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</si>
  <si>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</si>
  <si>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</si>
  <si>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</si>
  <si>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</si>
  <si>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</si>
  <si>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</si>
  <si>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</si>
  <si>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</si>
  <si>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</si>
  <si>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</si>
  <si>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</si>
  <si>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</si>
  <si>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</si>
  <si>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</si>
  <si>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</si>
  <si>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</si>
  <si>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</si>
  <si>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</si>
  <si>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</si>
  <si>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</si>
  <si>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</si>
  <si>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</si>
  <si>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</si>
  <si>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</si>
  <si>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</si>
  <si>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</si>
  <si>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</si>
  <si>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</si>
  <si>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</si>
  <si>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</si>
  <si>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</si>
  <si>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</si>
  <si>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</si>
  <si>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</si>
  <si>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</si>
  <si>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</si>
  <si>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</si>
  <si>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</si>
  <si>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</si>
  <si>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</si>
  <si>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</si>
  <si>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</si>
  <si>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</si>
  <si>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</si>
  <si>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</si>
  <si>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</si>
  <si>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</si>
  <si>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</si>
  <si>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</si>
  <si>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</si>
  <si>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</si>
  <si>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</si>
  <si>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</si>
  <si>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</si>
  <si>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</si>
  <si>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</si>
  <si>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</si>
  <si>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</si>
  <si>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</si>
  <si>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</si>
  <si>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</si>
  <si>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</si>
  <si>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</si>
  <si>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</si>
  <si>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</si>
  <si>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</si>
  <si>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</si>
  <si>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</si>
  <si>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</si>
  <si>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</si>
  <si>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</si>
  <si>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</si>
  <si>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</si>
  <si>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</si>
  <si>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</si>
  <si>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</si>
  <si>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</si>
  <si>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</si>
  <si>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</si>
  <si>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</si>
  <si>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</si>
  <si>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</si>
  <si>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</si>
  <si>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</si>
  <si>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</si>
  <si>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</si>
  <si>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</si>
  <si>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</si>
  <si>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</si>
  <si>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</si>
  <si>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</si>
  <si>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</si>
  <si>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</si>
  <si>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</si>
  <si>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</si>
  <si>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</si>
  <si>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</si>
  <si>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</si>
  <si>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</si>
  <si>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</si>
  <si>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</si>
  <si>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</si>
  <si>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</si>
  <si>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</si>
  <si>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</si>
  <si>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</si>
  <si>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</si>
  <si>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</si>
  <si>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</si>
  <si>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</si>
  <si>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</si>
  <si>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</si>
  <si>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</si>
  <si>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</si>
  <si>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</si>
  <si>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</si>
  <si>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</si>
  <si>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</si>
  <si>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</si>
  <si>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</si>
  <si>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</si>
  <si>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</si>
  <si>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</si>
  <si>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</si>
  <si>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</si>
  <si>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</si>
  <si>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</si>
  <si>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</si>
  <si>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</si>
  <si>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</si>
  <si>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</si>
  <si>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</si>
  <si>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</si>
  <si>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</si>
  <si>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</si>
  <si>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</si>
  <si>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</si>
  <si>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</si>
  <si>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</si>
  <si>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</si>
  <si>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</si>
  <si>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</si>
  <si>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</si>
  <si>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</si>
  <si>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</si>
  <si>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</si>
  <si>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</si>
  <si>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</si>
  <si>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</si>
  <si>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</si>
  <si>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</si>
  <si>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</si>
  <si>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</si>
  <si>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</si>
  <si>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</si>
  <si>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</si>
  <si>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</si>
  <si>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</si>
  <si>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</si>
  <si>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</si>
  <si>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</si>
  <si>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</si>
  <si>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</si>
  <si>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</si>
  <si>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</si>
  <si>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</si>
  <si>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</si>
  <si>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</si>
  <si>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</si>
  <si>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</si>
  <si>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</si>
  <si>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</si>
  <si>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</si>
  <si>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</si>
  <si>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</si>
  <si>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</si>
  <si>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</si>
  <si>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</si>
  <si>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</si>
  <si>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</si>
  <si>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</si>
  <si>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</si>
  <si>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</si>
  <si>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</si>
  <si>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</si>
  <si>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</si>
  <si>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</si>
  <si>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</si>
  <si>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</si>
  <si>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</si>
  <si>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</si>
  <si>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</si>
  <si>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</si>
  <si>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</si>
  <si>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</si>
  <si>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</si>
  <si>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</si>
  <si>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</si>
  <si>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</si>
  <si>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</si>
  <si>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</si>
  <si>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</si>
  <si>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</si>
  <si>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</si>
  <si>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</si>
  <si>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</si>
  <si>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</si>
  <si>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</si>
  <si>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</si>
  <si>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</si>
  <si>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</si>
  <si>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</si>
  <si>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</si>
  <si>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</si>
  <si>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</si>
  <si>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</si>
  <si>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</si>
  <si>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</si>
  <si>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</si>
  <si>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</si>
  <si>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</si>
  <si>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</si>
  <si>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</si>
  <si>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</si>
  <si>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</si>
  <si>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</si>
  <si>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</si>
  <si>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</si>
  <si>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</si>
  <si>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</si>
  <si>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</si>
  <si>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</si>
  <si>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</si>
  <si>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</si>
  <si>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</si>
  <si>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</si>
  <si>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</si>
  <si>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</si>
  <si>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</si>
  <si>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</si>
  <si>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</si>
  <si>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</si>
  <si>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</si>
  <si>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</si>
  <si>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</si>
  <si>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</si>
  <si>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</si>
  <si>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</si>
  <si>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</si>
  <si>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</si>
  <si>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</si>
  <si>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</si>
  <si>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</si>
  <si>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</si>
  <si>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</si>
  <si>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</si>
  <si>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</si>
  <si>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</si>
  <si>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</si>
  <si>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</si>
  <si>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</si>
  <si>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</si>
  <si>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</si>
  <si>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</si>
  <si>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</si>
  <si>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</si>
  <si>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</si>
  <si>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</si>
  <si>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</si>
  <si>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</si>
  <si>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</si>
  <si>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</si>
  <si>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</si>
  <si>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</si>
  <si>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</si>
  <si>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</si>
  <si>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</si>
  <si>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</si>
  <si>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</si>
  <si>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</si>
  <si>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</si>
  <si>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</si>
  <si>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</si>
  <si>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</si>
  <si>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</si>
  <si>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</si>
  <si>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</si>
  <si>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</si>
  <si>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</si>
  <si>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</si>
  <si>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</si>
  <si>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</si>
  <si>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</si>
  <si>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</si>
  <si>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</si>
  <si>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</si>
  <si>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</si>
  <si>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</si>
  <si>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</si>
  <si>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</si>
  <si>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</si>
  <si>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</si>
  <si>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</si>
  <si>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</si>
  <si>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</si>
  <si>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</si>
  <si>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</si>
  <si>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</si>
  <si>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</si>
  <si>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</si>
  <si>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</si>
  <si>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</si>
  <si>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</si>
  <si>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</si>
  <si>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</si>
  <si>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</si>
  <si>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</si>
  <si>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</si>
  <si>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</si>
  <si>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</si>
  <si>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</si>
  <si>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</si>
  <si>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</si>
  <si>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</si>
  <si>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</si>
  <si>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</si>
  <si>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</si>
  <si>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</si>
  <si>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</si>
  <si>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</si>
  <si>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</si>
  <si>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</si>
  <si>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</si>
  <si>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</si>
  <si>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</si>
  <si>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</si>
  <si>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</si>
  <si>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</si>
  <si>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</si>
  <si>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</si>
  <si>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</si>
  <si>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</si>
  <si>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</si>
  <si>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</si>
  <si>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</si>
  <si>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</si>
  <si>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</si>
  <si>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</si>
  <si>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</si>
  <si>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</si>
  <si>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</si>
  <si>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</si>
  <si>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</si>
  <si>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</si>
  <si>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</si>
  <si>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</si>
  <si>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</si>
  <si>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</si>
  <si>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</si>
  <si>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</si>
  <si>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</si>
  <si>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</si>
  <si>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</si>
  <si>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</si>
  <si>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</si>
  <si>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</si>
  <si>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</si>
  <si>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</si>
  <si>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</si>
  <si>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</si>
  <si>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</si>
  <si>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</si>
  <si>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</si>
  <si>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</si>
  <si>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</si>
  <si>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</si>
  <si>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</si>
  <si>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</si>
  <si>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</si>
  <si>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</si>
  <si>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</si>
  <si>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</si>
  <si>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</si>
  <si>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</si>
  <si>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</si>
  <si>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</si>
  <si>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</si>
  <si>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</si>
  <si>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</si>
  <si>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</si>
  <si>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</si>
  <si>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</si>
  <si>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</si>
  <si>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</si>
  <si>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</si>
  <si>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</si>
  <si>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</si>
  <si>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</si>
  <si>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</si>
  <si>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</si>
  <si>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</si>
  <si>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</si>
  <si>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</si>
  <si>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</si>
  <si>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</si>
  <si>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</si>
  <si>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</si>
  <si>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</si>
  <si>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</si>
  <si>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</si>
  <si>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</si>
  <si>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</si>
  <si>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</si>
  <si>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</si>
  <si>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</si>
  <si>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</si>
  <si>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</si>
  <si>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</si>
  <si>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</si>
  <si>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</si>
  <si>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</si>
  <si>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</si>
  <si>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</si>
  <si>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</si>
  <si>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</si>
  <si>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</si>
  <si>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</si>
  <si>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</si>
  <si>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</si>
  <si>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</si>
  <si>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</si>
  <si>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</si>
  <si>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</si>
  <si>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</si>
  <si>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</si>
  <si>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</si>
  <si>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</si>
  <si>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</si>
  <si>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</si>
  <si>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</si>
  <si>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</si>
  <si>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</si>
  <si>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</si>
  <si>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</si>
  <si>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</si>
  <si>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</si>
  <si>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</si>
  <si>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</si>
  <si>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</si>
  <si>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</si>
  <si>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</si>
  <si>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</si>
  <si>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</si>
  <si>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</si>
  <si>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</si>
  <si>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</si>
  <si>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</si>
  <si>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</si>
  <si>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</si>
  <si>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</si>
  <si>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</si>
  <si>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</si>
  <si>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</si>
  <si>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</si>
  <si>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</si>
  <si>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</si>
  <si>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</si>
  <si>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</si>
  <si>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</si>
  <si>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</si>
  <si>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</si>
  <si>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</si>
  <si>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</si>
  <si>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</si>
  <si>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</si>
  <si>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</si>
  <si>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</si>
  <si>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</si>
  <si>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</si>
  <si>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</si>
  <si>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</si>
  <si>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</si>
  <si>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</si>
  <si>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</si>
  <si>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</si>
  <si>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</si>
  <si>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</si>
  <si>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</si>
  <si>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</si>
  <si>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</si>
  <si>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</si>
  <si>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</si>
  <si>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</si>
  <si>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</si>
  <si>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</si>
  <si>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</si>
  <si>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</si>
  <si>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</si>
  <si>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</si>
  <si>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</si>
  <si>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</si>
  <si>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</si>
  <si>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</si>
  <si>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</si>
  <si>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</si>
  <si>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</si>
  <si>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</si>
  <si>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</si>
  <si>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</si>
  <si>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</si>
  <si>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</si>
  <si>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</si>
  <si>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</si>
  <si>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</si>
  <si>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</si>
  <si>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</si>
  <si>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</si>
  <si>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</si>
  <si>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</si>
  <si>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</si>
  <si>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</si>
  <si>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</si>
  <si>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</si>
  <si>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</si>
  <si>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</si>
  <si>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</si>
  <si>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</si>
  <si>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</si>
  <si>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</si>
  <si>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</si>
  <si>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</si>
  <si>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</si>
  <si>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</si>
  <si>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</si>
  <si>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</si>
  <si>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</si>
  <si>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</si>
  <si>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</si>
  <si>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</si>
  <si>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</si>
  <si>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</si>
  <si>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</si>
  <si>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</si>
  <si>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</si>
  <si>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</si>
  <si>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</si>
  <si>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</si>
  <si>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</si>
  <si>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</si>
  <si>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</si>
  <si>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</si>
  <si>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</si>
  <si>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</si>
  <si>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</si>
  <si>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</si>
  <si>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</si>
  <si>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</si>
  <si>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</si>
  <si>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</si>
  <si>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</si>
  <si>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</si>
  <si>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</si>
  <si>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</si>
  <si>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</si>
  <si>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</si>
  <si>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</si>
  <si>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</si>
  <si>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</si>
  <si>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</si>
  <si>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</si>
  <si>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</si>
  <si>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</si>
  <si>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</si>
  <si>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</si>
  <si>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</si>
  <si>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</si>
  <si>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</si>
  <si>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</si>
  <si>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</si>
  <si>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</si>
  <si>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</si>
  <si>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</si>
  <si>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</si>
  <si>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</si>
  <si>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</si>
  <si>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</si>
  <si>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</si>
  <si>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</si>
  <si>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</si>
  <si>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</si>
  <si>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</si>
  <si>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</si>
  <si>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</si>
  <si>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</si>
  <si>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</si>
  <si>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</si>
  <si>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</si>
  <si>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</si>
  <si>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</si>
  <si>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</si>
  <si>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</si>
  <si>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</si>
  <si>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</si>
  <si>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</si>
  <si>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</si>
  <si>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</si>
  <si>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</si>
  <si>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</si>
  <si>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</si>
  <si>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</si>
  <si>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</si>
  <si>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</si>
  <si>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</si>
  <si>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</si>
  <si>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</si>
  <si>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</si>
  <si>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</si>
  <si>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</si>
  <si>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</si>
  <si>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</si>
  <si>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</si>
  <si>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</si>
  <si>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</si>
  <si>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</si>
  <si>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</si>
  <si>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</si>
  <si>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</si>
  <si>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</si>
  <si>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</si>
  <si>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</si>
  <si>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</si>
  <si>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</si>
  <si>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</si>
  <si>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</si>
  <si>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</si>
  <si>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</si>
  <si>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</si>
  <si>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</si>
  <si>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</si>
  <si>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</si>
  <si>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</si>
  <si>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</si>
  <si>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</si>
  <si>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</si>
  <si>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</si>
  <si>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</si>
  <si>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</si>
  <si>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</si>
  <si>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</si>
  <si>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</si>
  <si>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</si>
  <si>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</si>
  <si>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</si>
  <si>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</si>
  <si>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</si>
  <si>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</si>
  <si>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</si>
  <si>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</si>
  <si>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</si>
  <si>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</si>
  <si>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</si>
  <si>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</si>
  <si>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</si>
  <si>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</si>
  <si>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</si>
  <si>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</si>
  <si>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</si>
  <si>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</si>
  <si>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</si>
  <si>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</si>
  <si>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</si>
  <si>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</si>
  <si>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</si>
  <si>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</si>
  <si>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</si>
  <si>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</si>
  <si>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</si>
  <si>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</si>
  <si>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</si>
  <si>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</si>
  <si>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</si>
  <si>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</si>
  <si>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</si>
  <si>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</si>
  <si>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</si>
  <si>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</si>
  <si>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</si>
  <si>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</si>
  <si>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</si>
  <si>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</si>
  <si>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</si>
  <si>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</si>
  <si>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</si>
  <si>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</si>
  <si>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</si>
  <si>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</si>
  <si>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</si>
  <si>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</si>
  <si>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</si>
  <si>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</si>
  <si>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</si>
  <si>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</si>
  <si>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</si>
  <si>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</si>
  <si>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</si>
  <si>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</si>
  <si>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</si>
  <si>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</si>
  <si>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</si>
  <si>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</si>
  <si>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</si>
  <si>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</si>
  <si>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</si>
  <si>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</si>
  <si>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</si>
  <si>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</si>
  <si>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</si>
  <si>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</si>
  <si>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</si>
  <si>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</si>
  <si>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</si>
  <si>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</si>
  <si>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</si>
  <si>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</si>
  <si>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</si>
  <si>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</si>
  <si>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</si>
  <si>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</si>
  <si>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</si>
  <si>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</si>
  <si>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</si>
  <si>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</si>
  <si>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</si>
  <si>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</si>
  <si>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</si>
  <si>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</si>
  <si>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</si>
  <si>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</si>
  <si>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</si>
  <si>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</si>
  <si>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</si>
  <si>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</si>
  <si>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</si>
  <si>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</si>
  <si>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</si>
  <si>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</si>
  <si>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</si>
  <si>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</si>
  <si>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</si>
  <si>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</si>
  <si>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</si>
  <si>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</si>
  <si>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</si>
  <si>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</si>
  <si>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</si>
  <si>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</si>
  <si>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</si>
  <si>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</si>
  <si>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</si>
  <si>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</si>
  <si>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</si>
  <si>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</si>
  <si>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</si>
  <si>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</si>
  <si>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</si>
  <si>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</si>
  <si>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</si>
  <si>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</si>
  <si>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</si>
  <si>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</si>
  <si>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</si>
  <si>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</si>
  <si>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</si>
  <si>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</si>
  <si>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</si>
  <si>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</si>
  <si>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</si>
  <si>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</si>
  <si>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</si>
  <si>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</si>
  <si>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</si>
  <si>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</si>
  <si>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</si>
  <si>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</si>
  <si>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</si>
  <si>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</si>
  <si>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</si>
  <si>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</si>
  <si>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</si>
  <si>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</si>
  <si>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</si>
  <si>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</si>
  <si>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</si>
  <si>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</si>
  <si>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</si>
  <si>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</si>
  <si>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</si>
  <si>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</si>
  <si>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</si>
  <si>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</si>
  <si>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</si>
  <si>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</si>
  <si>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</si>
  <si>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</si>
  <si>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</si>
  <si>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</si>
  <si>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</si>
  <si>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</si>
  <si>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</si>
  <si>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</si>
  <si>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</si>
  <si>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</si>
  <si>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</si>
  <si>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</si>
  <si>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</si>
  <si>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</si>
  <si>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</si>
  <si>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</si>
  <si>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</si>
  <si>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</si>
  <si>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</si>
  <si>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</si>
  <si>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</si>
  <si>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</si>
  <si>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</si>
  <si>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</si>
  <si>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</si>
  <si>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</si>
  <si>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</si>
  <si>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</si>
  <si>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</si>
  <si>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</si>
  <si>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</si>
  <si>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</si>
  <si>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</si>
  <si>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</si>
  <si>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</si>
  <si>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</si>
  <si>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</si>
  <si>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</si>
  <si>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</si>
  <si>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</si>
  <si>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</si>
  <si>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</si>
  <si>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</si>
  <si>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</si>
  <si>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</si>
  <si>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</si>
  <si>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</si>
  <si>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</si>
  <si>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</si>
  <si>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</si>
  <si>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</si>
  <si>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</si>
  <si>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</si>
  <si>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</si>
  <si>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</si>
  <si>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</si>
  <si>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</si>
  <si>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</si>
  <si>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</si>
  <si>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</si>
  <si>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</si>
  <si>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</si>
  <si>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</si>
  <si>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</si>
  <si>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</si>
  <si>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</si>
  <si>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</si>
  <si>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</si>
  <si>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</si>
  <si>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</si>
  <si>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</si>
  <si>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</si>
  <si>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</si>
  <si>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</si>
  <si>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</si>
  <si>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</si>
  <si>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</si>
  <si>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</si>
  <si>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</si>
  <si>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</si>
  <si>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</si>
  <si>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</si>
  <si>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</si>
  <si>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</si>
  <si>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</si>
  <si>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</si>
  <si>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</si>
  <si>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</si>
  <si>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</si>
  <si>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</si>
  <si>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</si>
  <si>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</si>
  <si>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</si>
  <si>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</si>
  <si>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</si>
  <si>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</si>
  <si>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</si>
  <si>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</si>
  <si>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</si>
  <si>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</si>
  <si>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</si>
  <si>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</si>
  <si>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</si>
  <si>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</si>
  <si>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</si>
  <si>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</si>
  <si>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</si>
  <si>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</si>
  <si>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</si>
  <si>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</si>
  <si>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</si>
  <si>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</si>
  <si>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</si>
  <si>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</si>
  <si>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</si>
  <si>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</si>
  <si>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</si>
  <si>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</si>
  <si>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</si>
  <si>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</si>
  <si>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</si>
  <si>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</si>
  <si>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</si>
  <si>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</si>
  <si>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</si>
  <si>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</si>
  <si>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</si>
  <si>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</si>
  <si>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</si>
  <si>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</si>
  <si>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</si>
  <si>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</si>
  <si>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</si>
  <si>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</si>
  <si>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</si>
  <si>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</si>
  <si>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</si>
  <si>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</si>
  <si>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</si>
  <si>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</si>
  <si>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</si>
  <si>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</si>
  <si>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</si>
  <si>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</si>
  <si>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</si>
  <si>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</si>
  <si>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</si>
  <si>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</si>
  <si>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</si>
  <si>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</si>
  <si>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</si>
  <si>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</si>
  <si>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</si>
  <si>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</si>
  <si>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</si>
  <si>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</si>
  <si>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</si>
  <si>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</si>
  <si>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</si>
  <si>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</si>
  <si>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</si>
  <si>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</si>
  <si>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</si>
  <si>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</si>
  <si>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</si>
  <si>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</si>
  <si>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</si>
  <si>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</si>
  <si>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</si>
  <si>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</si>
  <si>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</si>
  <si>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</si>
  <si>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</si>
  <si>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</si>
  <si>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</si>
  <si>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</si>
  <si>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</si>
  <si>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</si>
  <si>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</si>
  <si>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</si>
  <si>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</si>
  <si>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</si>
  <si>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</si>
  <si>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</si>
  <si>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</si>
  <si>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</si>
  <si>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</si>
  <si>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</si>
  <si>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</si>
  <si>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</si>
  <si>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</si>
  <si>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</si>
  <si>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</si>
  <si>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</si>
  <si>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</si>
  <si>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</si>
  <si>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</si>
  <si>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</si>
  <si>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</si>
  <si>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</si>
  <si>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</si>
  <si>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</si>
  <si>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</si>
  <si>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</si>
  <si>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</si>
  <si>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</si>
  <si>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</si>
  <si>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</si>
  <si>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</si>
  <si>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</si>
  <si>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</si>
  <si>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</si>
  <si>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</si>
  <si>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</si>
  <si>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</si>
  <si>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</si>
  <si>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</si>
  <si>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</si>
  <si>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</si>
  <si>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</si>
  <si>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</si>
  <si>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</si>
  <si>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</si>
  <si>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</si>
  <si>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</si>
  <si>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</si>
  <si>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</si>
  <si>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</si>
  <si>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</si>
  <si>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</si>
  <si>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</si>
  <si>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</si>
  <si>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</si>
  <si>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</si>
  <si>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</si>
  <si>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</si>
  <si>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</si>
  <si>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</si>
  <si>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</si>
  <si>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</si>
  <si>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</si>
  <si>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</si>
  <si>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</si>
  <si>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</si>
  <si>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</si>
  <si>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</si>
  <si>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</si>
  <si>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</si>
  <si>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</si>
  <si>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</si>
  <si>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</si>
  <si>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</si>
  <si>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</si>
  <si>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</si>
  <si>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</si>
  <si>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</si>
  <si>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</si>
  <si>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</si>
  <si>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</si>
  <si>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</si>
  <si>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</si>
  <si>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</si>
  <si>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</si>
  <si>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</si>
  <si>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</si>
  <si>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</si>
  <si>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</si>
  <si>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</si>
  <si>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</si>
  <si>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</si>
  <si>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</si>
  <si>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</si>
  <si>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</si>
  <si>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</si>
  <si>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</si>
  <si>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</si>
  <si>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</si>
  <si>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</si>
  <si>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</si>
  <si>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</si>
  <si>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</si>
  <si>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</si>
  <si>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</si>
  <si>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</si>
  <si>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</si>
  <si>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</si>
  <si>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</si>
  <si>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</si>
  <si>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</si>
  <si>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</si>
  <si>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</si>
  <si>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</si>
  <si>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</si>
  <si>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</si>
  <si>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</si>
  <si>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</si>
  <si>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</si>
  <si>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</si>
  <si>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</si>
  <si>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</si>
  <si>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</si>
  <si>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</si>
  <si>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</si>
  <si>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</si>
  <si>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</si>
  <si>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</si>
  <si>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</si>
  <si>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</si>
  <si>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</si>
  <si>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</si>
  <si>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</si>
  <si>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</si>
  <si>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</si>
  <si>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</si>
  <si>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</si>
  <si>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</si>
  <si>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</si>
  <si>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</si>
  <si>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</si>
  <si>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</si>
  <si>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</si>
  <si>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</si>
  <si>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</si>
  <si>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</si>
  <si>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</si>
  <si>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</si>
  <si>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</si>
  <si>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</si>
  <si>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</si>
  <si>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</si>
  <si>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</si>
  <si>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</si>
  <si>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</si>
  <si>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</si>
  <si>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</si>
  <si>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</si>
  <si>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</si>
  <si>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</si>
  <si>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</si>
  <si>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</si>
  <si>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</si>
  <si>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</si>
  <si>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</si>
  <si>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</si>
  <si>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</si>
  <si>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</si>
  <si>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</si>
  <si>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</si>
  <si>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</si>
  <si>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</si>
  <si>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</si>
  <si>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</si>
  <si>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</si>
  <si>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</si>
  <si>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</si>
  <si>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</si>
  <si>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</si>
  <si>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</si>
  <si>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</si>
  <si>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</si>
  <si>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</si>
  <si>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</si>
  <si>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</si>
  <si>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</si>
  <si>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</si>
  <si>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</si>
  <si>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</si>
  <si>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</si>
  <si>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</si>
  <si>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</si>
  <si>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</si>
  <si>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</si>
  <si>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</si>
  <si>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</si>
  <si>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</si>
  <si>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</si>
  <si>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</si>
  <si>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</si>
  <si>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</si>
  <si>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</si>
  <si>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</si>
  <si>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</si>
  <si>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</si>
  <si>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</si>
  <si>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</si>
  <si>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</si>
  <si>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</si>
  <si>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</si>
  <si>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</si>
  <si>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</si>
  <si>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</si>
  <si>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</si>
  <si>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</si>
  <si>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</si>
  <si>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</si>
  <si>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</si>
  <si>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</si>
  <si>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</si>
  <si>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</si>
  <si>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</si>
  <si>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</si>
  <si>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</si>
  <si>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</si>
  <si>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</si>
  <si>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</si>
  <si>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</si>
  <si>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</si>
  <si>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</si>
  <si>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</si>
  <si>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</si>
  <si>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</si>
  <si>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</si>
  <si>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</si>
  <si>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</si>
  <si>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</si>
  <si>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</si>
  <si>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</si>
  <si>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</si>
  <si>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</si>
  <si>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</si>
  <si>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</si>
  <si>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</si>
  <si>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</si>
  <si>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</si>
  <si>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</si>
  <si>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</si>
  <si>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</si>
  <si>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</si>
  <si>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</si>
  <si>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</si>
  <si>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</si>
  <si>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</si>
  <si>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</si>
  <si>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</si>
  <si>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</si>
  <si>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</si>
  <si>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</si>
  <si>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</si>
  <si>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</si>
  <si>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</si>
  <si>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</si>
  <si>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</si>
  <si>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</si>
  <si>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</si>
  <si>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</si>
  <si>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</si>
  <si>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</si>
  <si>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</si>
  <si>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</si>
  <si>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</si>
  <si>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</si>
  <si>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</si>
  <si>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</si>
  <si>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</si>
  <si>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</si>
  <si>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</si>
  <si>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</si>
  <si>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</si>
  <si>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</si>
  <si>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</si>
  <si>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</si>
  <si>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</si>
  <si>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</si>
  <si>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</si>
  <si>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</si>
  <si>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</si>
  <si>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</si>
  <si>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</si>
  <si>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</si>
  <si>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</si>
  <si>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</si>
  <si>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</si>
  <si>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</si>
  <si>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</si>
  <si>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</si>
  <si>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</si>
  <si>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</si>
  <si>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</si>
  <si>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</si>
  <si>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</si>
  <si>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</si>
  <si>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</si>
  <si>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</si>
  <si>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</si>
  <si>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</si>
  <si>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</si>
  <si>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</si>
  <si>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</si>
  <si>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</si>
  <si>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</si>
  <si>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</si>
  <si>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</si>
  <si>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</si>
  <si>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</si>
  <si>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</si>
  <si>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</si>
  <si>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</si>
  <si>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</si>
  <si>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</si>
  <si>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</si>
  <si>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</si>
  <si>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</si>
  <si>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</si>
  <si>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</si>
  <si>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</si>
  <si>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</si>
  <si>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</si>
  <si>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</si>
  <si>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</si>
  <si>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</si>
  <si>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</si>
  <si>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</si>
  <si>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</si>
  <si>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</si>
  <si>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</si>
  <si>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</si>
  <si>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</si>
  <si>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</si>
  <si>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</si>
  <si>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</si>
  <si>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</si>
  <si>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</si>
  <si>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</si>
  <si>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</si>
  <si>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</si>
  <si>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</si>
  <si>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</si>
  <si>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</si>
  <si>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</si>
  <si>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</si>
  <si>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</si>
  <si>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</si>
  <si>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</si>
  <si>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</si>
  <si>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</si>
  <si>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</si>
  <si>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</si>
  <si>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</si>
  <si>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</si>
  <si>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</si>
  <si>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</si>
  <si>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</si>
  <si>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</si>
  <si>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</si>
  <si>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</si>
  <si>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</si>
  <si>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</si>
  <si>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</si>
  <si>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</si>
  <si>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</si>
  <si>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</si>
  <si>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</si>
  <si>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</si>
  <si>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</si>
  <si>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</si>
  <si>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</si>
  <si>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</si>
  <si>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</si>
  <si>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</si>
  <si>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</si>
  <si>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</si>
  <si>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</si>
  <si>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</si>
  <si>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</si>
  <si>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</si>
  <si>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</si>
  <si>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</si>
  <si>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</si>
  <si>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</si>
  <si>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</si>
  <si>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</si>
  <si>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</si>
  <si>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</si>
  <si>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</si>
  <si>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</si>
  <si>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</si>
  <si>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</si>
  <si>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</si>
  <si>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</si>
  <si>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</si>
  <si>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</si>
  <si>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</si>
  <si>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</si>
  <si>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</si>
  <si>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</si>
  <si>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</si>
  <si>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</si>
  <si>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</si>
  <si>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</si>
  <si>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</si>
  <si>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</si>
  <si>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</si>
  <si>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</si>
  <si>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</si>
  <si>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</si>
  <si>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</si>
  <si>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</si>
  <si>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</si>
  <si>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</si>
  <si>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</si>
  <si>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</si>
  <si>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</si>
  <si>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</si>
  <si>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</si>
  <si>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</si>
  <si>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</si>
  <si>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</si>
  <si>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</si>
  <si>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</si>
  <si>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</si>
  <si>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</si>
  <si>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</si>
  <si>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</si>
  <si>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</si>
  <si>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</si>
  <si>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</si>
  <si>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</si>
  <si>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</si>
  <si>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</si>
  <si>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</si>
  <si>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</si>
  <si>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</si>
  <si>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</si>
  <si>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</si>
  <si>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</si>
  <si>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</si>
  <si>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</si>
  <si>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</si>
  <si>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</si>
  <si>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</si>
  <si>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</si>
  <si>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</si>
  <si>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</si>
  <si>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</si>
  <si>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</si>
  <si>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</si>
  <si>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</si>
  <si>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</si>
  <si>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</si>
  <si>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</si>
  <si>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</si>
  <si>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</si>
  <si>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</si>
  <si>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</si>
  <si>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</si>
  <si>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</si>
  <si>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</si>
  <si>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</si>
  <si>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</si>
  <si>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</si>
  <si>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</si>
  <si>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</si>
  <si>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</si>
  <si>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</si>
  <si>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</si>
  <si>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</si>
  <si>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</si>
  <si>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</si>
  <si>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</si>
  <si>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</si>
  <si>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</si>
  <si>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</si>
  <si>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</si>
  <si>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</si>
  <si>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</si>
  <si>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</si>
  <si>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</si>
  <si>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</si>
  <si>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</si>
  <si>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</si>
  <si>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</si>
  <si>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</si>
  <si>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</si>
  <si>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</si>
  <si>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</si>
  <si>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</si>
  <si>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</si>
  <si>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</si>
  <si>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</si>
  <si>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</si>
  <si>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</si>
  <si>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</si>
  <si>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</si>
  <si>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</si>
  <si>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</si>
  <si>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</si>
  <si>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</si>
  <si>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</si>
  <si>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</si>
  <si>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</si>
  <si>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</si>
  <si>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</si>
  <si>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</si>
  <si>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</si>
  <si>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</si>
  <si>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</si>
  <si>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</si>
  <si>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</si>
  <si>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</si>
  <si>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</si>
  <si>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</si>
  <si>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</si>
  <si>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</si>
  <si>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</si>
  <si>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</si>
  <si>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</si>
  <si>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</si>
  <si>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</si>
  <si>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</si>
  <si>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</si>
  <si>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</si>
  <si>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</si>
  <si>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</si>
  <si>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</si>
  <si>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</si>
  <si>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</si>
  <si>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</si>
  <si>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</si>
  <si>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</si>
  <si>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</si>
  <si>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</si>
  <si>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</si>
  <si>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</si>
  <si>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</si>
  <si>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</si>
  <si>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</si>
  <si>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</si>
  <si>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</si>
  <si>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</si>
  <si>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</si>
  <si>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</si>
  <si>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</si>
  <si>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</si>
  <si>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</si>
  <si>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</si>
  <si>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</si>
  <si>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</si>
  <si>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</si>
  <si>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</si>
  <si>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</si>
  <si>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</si>
  <si>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</si>
  <si>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</si>
  <si>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</si>
  <si>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</si>
  <si>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</si>
  <si>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</si>
  <si>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</si>
  <si>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</si>
  <si>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</si>
  <si>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</si>
  <si>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</si>
  <si>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</si>
  <si>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</si>
  <si>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</si>
  <si>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</si>
  <si>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</si>
  <si>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</si>
  <si>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</si>
  <si>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</si>
  <si>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</si>
  <si>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</si>
  <si>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</si>
  <si>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</si>
  <si>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</si>
  <si>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</si>
  <si>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</si>
  <si>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</si>
  <si>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</si>
  <si>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</si>
  <si>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</si>
  <si>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</si>
  <si>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</si>
  <si>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</si>
  <si>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</si>
  <si>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</si>
  <si>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</si>
  <si>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</si>
  <si>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</si>
  <si>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</si>
  <si>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</si>
  <si>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</si>
  <si>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</si>
  <si>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</si>
  <si>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</si>
  <si>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</si>
  <si>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</si>
  <si>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</si>
  <si>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</si>
  <si>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</si>
  <si>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</si>
  <si>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</si>
  <si>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</si>
  <si>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</si>
  <si>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</si>
  <si>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</si>
  <si>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</si>
  <si>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</si>
  <si>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</si>
  <si>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</si>
  <si>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</si>
  <si>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</si>
  <si>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</si>
  <si>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</si>
  <si>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</si>
  <si>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</si>
  <si>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</si>
  <si>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</si>
  <si>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</si>
  <si>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</si>
  <si>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</si>
  <si>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</si>
  <si>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</si>
  <si>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</si>
  <si>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</si>
  <si>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</si>
  <si>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</si>
  <si>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</si>
  <si>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</si>
  <si>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</si>
  <si>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</si>
  <si>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</si>
  <si>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</si>
  <si>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</si>
  <si>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</si>
  <si>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</si>
  <si>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</si>
  <si>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</si>
  <si>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</si>
  <si>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</si>
  <si>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</si>
  <si>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</si>
  <si>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</si>
  <si>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</si>
  <si>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</si>
  <si>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</si>
  <si>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</si>
  <si>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</si>
  <si>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</si>
  <si>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</si>
  <si>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</si>
  <si>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</si>
  <si>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</si>
  <si>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</si>
  <si>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</si>
  <si>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</si>
  <si>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</si>
  <si>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</si>
  <si>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</si>
  <si>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</si>
  <si>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</si>
  <si>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</si>
  <si>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</si>
  <si>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</si>
  <si>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</si>
  <si>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</si>
  <si>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</si>
  <si>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</si>
  <si>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</si>
  <si>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</si>
  <si>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</si>
  <si>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</si>
  <si>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</si>
  <si>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</si>
  <si>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</si>
  <si>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</si>
  <si>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</si>
  <si>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</si>
  <si>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</si>
  <si>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</si>
  <si>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</si>
  <si>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</si>
  <si>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</si>
  <si>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</si>
  <si>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</si>
  <si>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</si>
  <si>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</si>
  <si>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</si>
  <si>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</si>
  <si>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</si>
  <si>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</si>
  <si>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</si>
  <si>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</si>
  <si>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</si>
  <si>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</si>
  <si>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</si>
  <si>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</si>
  <si>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</si>
  <si>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</si>
  <si>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</si>
  <si>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</si>
  <si>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</si>
  <si>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</si>
  <si>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</si>
  <si>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</si>
  <si>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</si>
  <si>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</si>
  <si>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</si>
  <si>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</si>
  <si>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</si>
  <si>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</si>
  <si>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</si>
  <si>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</si>
  <si>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</si>
  <si>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</si>
  <si>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</si>
  <si>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</si>
  <si>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</si>
  <si>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</si>
  <si>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</si>
  <si>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</si>
  <si>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</si>
  <si>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</si>
  <si>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</si>
  <si>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</si>
  <si>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</si>
  <si>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</si>
  <si>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</si>
  <si>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</si>
  <si>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</si>
  <si>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</si>
  <si>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</si>
  <si>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</si>
  <si>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</si>
  <si>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</si>
  <si>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</si>
  <si>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</si>
  <si>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</si>
  <si>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</si>
  <si>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</si>
  <si>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</si>
  <si>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</si>
  <si>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</si>
  <si>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</si>
  <si>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</si>
  <si>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</si>
  <si>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</si>
  <si>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</si>
  <si>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</si>
  <si>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</si>
  <si>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</si>
  <si>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</si>
  <si>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</si>
  <si>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</si>
  <si>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</si>
  <si>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</si>
  <si>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</si>
  <si>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</si>
  <si>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</si>
  <si>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</si>
  <si>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</si>
  <si>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</si>
  <si>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</si>
  <si>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</si>
  <si>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</si>
  <si>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</si>
  <si>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</si>
  <si>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</si>
  <si>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</si>
  <si>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</si>
  <si>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</si>
  <si>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</si>
  <si>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</si>
  <si>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</si>
  <si>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</si>
  <si>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</si>
  <si>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</si>
  <si>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</si>
  <si>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</si>
  <si>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</si>
  <si>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</si>
  <si>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</si>
  <si>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</si>
  <si>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</si>
  <si>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</si>
  <si>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</si>
  <si>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</si>
  <si>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</si>
  <si>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</si>
  <si>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</si>
  <si>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</si>
  <si>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</si>
  <si>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</si>
  <si>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</si>
  <si>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</si>
  <si>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</si>
  <si>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</si>
  <si>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</si>
  <si>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</si>
  <si>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</si>
  <si>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</si>
  <si>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</si>
  <si>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</si>
  <si>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</si>
  <si>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</si>
  <si>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</si>
  <si>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</si>
  <si>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</si>
  <si>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</si>
  <si>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</si>
  <si>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</si>
  <si>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</si>
  <si>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</si>
  <si>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</si>
  <si>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</si>
  <si>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</si>
  <si>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</si>
  <si>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</si>
  <si>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</si>
  <si>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</si>
  <si>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</si>
  <si>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</si>
  <si>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</si>
  <si>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</si>
  <si>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</si>
  <si>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</si>
  <si>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</si>
  <si>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</si>
  <si>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</si>
  <si>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</si>
  <si>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</si>
  <si>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</si>
  <si>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</si>
  <si>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</si>
  <si>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</si>
  <si>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</si>
  <si>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</si>
  <si>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</si>
  <si>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</si>
  <si>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</si>
  <si>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</si>
  <si>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</si>
  <si>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</si>
  <si>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</si>
  <si>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</si>
  <si>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</si>
  <si>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</si>
  <si>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</si>
  <si>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</si>
  <si>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</si>
  <si>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</si>
  <si>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</si>
  <si>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</si>
  <si>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</si>
  <si>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</si>
  <si>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</si>
  <si>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</si>
  <si>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</si>
  <si>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</si>
  <si>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</si>
  <si>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</si>
  <si>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</si>
  <si>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</si>
  <si>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</si>
  <si>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</si>
  <si>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</si>
  <si>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</si>
  <si>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</si>
  <si>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</si>
  <si>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</si>
  <si>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</si>
  <si>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</si>
  <si>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</si>
  <si>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</si>
  <si>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</si>
  <si>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</si>
  <si>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</si>
  <si>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</si>
  <si>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</si>
  <si>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</si>
  <si>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</si>
  <si>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</si>
  <si>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</si>
  <si>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</si>
  <si>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</si>
  <si>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</si>
  <si>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</si>
  <si>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</si>
  <si>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</si>
  <si>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</si>
  <si>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</si>
  <si>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</si>
  <si>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</si>
  <si>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</si>
  <si>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</si>
  <si>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</si>
  <si>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</si>
  <si>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</si>
  <si>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</si>
  <si>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</si>
  <si>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</si>
  <si>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</si>
  <si>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</si>
  <si>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</si>
  <si>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</si>
  <si>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</si>
  <si>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</si>
  <si>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</si>
  <si>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</si>
  <si>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</si>
  <si>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</si>
  <si>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</si>
  <si>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</si>
  <si>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</si>
  <si>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</si>
  <si>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</si>
  <si>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</si>
  <si>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</si>
  <si>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</si>
  <si>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</si>
  <si>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</si>
  <si>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</si>
  <si>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</si>
  <si>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</si>
  <si>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</si>
  <si>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</si>
  <si>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</si>
  <si>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</si>
  <si>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</si>
  <si>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</si>
  <si>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</si>
  <si>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</si>
  <si>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</si>
  <si>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</si>
  <si>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</si>
  <si>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</si>
  <si>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</si>
  <si>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</si>
  <si>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</si>
  <si>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</si>
  <si>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</si>
  <si>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</si>
  <si>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</si>
  <si>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</si>
  <si>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</si>
  <si>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</si>
  <si>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</si>
  <si>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</si>
  <si>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</si>
  <si>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</si>
  <si>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</si>
  <si>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</si>
  <si>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</si>
  <si>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</si>
  <si>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</si>
  <si>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</si>
  <si>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</si>
  <si>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</si>
  <si>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</si>
  <si>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</si>
  <si>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</si>
  <si>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</si>
  <si>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</si>
  <si>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</si>
  <si>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</si>
  <si>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</si>
  <si>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</si>
  <si>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</si>
  <si>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</si>
  <si>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</si>
  <si>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</si>
  <si>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</si>
  <si>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</si>
  <si>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</si>
  <si>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</si>
  <si>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</si>
  <si>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</si>
  <si>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</si>
  <si>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</si>
  <si>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</si>
  <si>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</si>
  <si>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</si>
  <si>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</si>
  <si>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</si>
  <si>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</si>
  <si>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</si>
  <si>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</si>
  <si>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</si>
  <si>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</si>
  <si>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</si>
  <si>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</si>
  <si>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</si>
  <si>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</si>
  <si>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</si>
  <si>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</si>
  <si>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</si>
  <si>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</si>
  <si>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</si>
  <si>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</si>
  <si>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</si>
  <si>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</si>
  <si>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</si>
  <si>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</si>
  <si>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</si>
  <si>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</si>
  <si>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</si>
  <si>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</si>
  <si>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</si>
  <si>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</si>
  <si>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</si>
  <si>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</si>
  <si>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</si>
  <si>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</si>
  <si>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</si>
  <si>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</si>
  <si>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</si>
  <si>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</si>
  <si>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</si>
  <si>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</si>
  <si>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</si>
  <si>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</si>
  <si>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</si>
  <si>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</si>
  <si>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</si>
  <si>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</si>
  <si>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</si>
  <si>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</si>
  <si>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</si>
  <si>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</si>
  <si>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</si>
  <si>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</si>
  <si>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</si>
  <si>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</si>
  <si>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</si>
  <si>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</si>
  <si>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</si>
  <si>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</si>
  <si>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</si>
  <si>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</si>
  <si>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</si>
  <si>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</si>
  <si>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</si>
  <si>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</si>
  <si>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</si>
  <si>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</si>
  <si>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</si>
  <si>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</si>
  <si>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</si>
  <si>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</si>
  <si>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</si>
  <si>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</si>
  <si>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</si>
  <si>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</si>
  <si>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</si>
  <si>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</si>
  <si>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</si>
  <si>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</si>
  <si>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</si>
  <si>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</si>
  <si>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</si>
  <si>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</si>
  <si>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</si>
  <si>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</si>
  <si>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</si>
  <si>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</si>
  <si>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</si>
  <si>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</si>
  <si>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</si>
  <si>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</si>
  <si>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</si>
  <si>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</si>
  <si>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</si>
  <si>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</si>
  <si>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</si>
  <si>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</si>
  <si>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</si>
  <si>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</si>
  <si>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</si>
  <si>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</si>
  <si>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</si>
  <si>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</si>
  <si>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</si>
  <si>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</si>
  <si>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</si>
  <si>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</si>
  <si>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</si>
  <si>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</si>
  <si>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PCM-20251010-00000695</t>
  </si>
  <si>
    <t>team will check after gomaa</t>
  </si>
  <si>
    <t xml:space="preserve"> PCM-20250215-00000830 </t>
  </si>
  <si>
    <t>LTE site still down and  site located in aramco area access issue need special permission</t>
  </si>
  <si>
    <t xml:space="preserve"> PCM-20251009-00001188 </t>
  </si>
  <si>
    <t xml:space="preserve">access road issue </t>
  </si>
  <si>
    <t xml:space="preserve"> PCM-20251010-00000617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</si>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</sst>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1" totalsRowShown="0" headerRowDxfId="64" dataDxfId="63" headerRowBorderDxfId="61" tableBorderDxfId="62">
  <autoFilter ref="A1:L11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277.57758148148423</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45940.52600740741</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45940.52600740741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45940.52600740741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45940.52600740741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45940.52600740741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45940.52600740741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45940.52600740741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45940.52600740741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45940.52600740741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45940.52600740741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45940.52600740741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45940.52600740741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45940.52600740741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45940.52600740741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45940.52600740741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45940.52600740741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45940.52600740741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45940.52600740741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45940.52600740741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45940.52600740741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45940.52600740741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45940.52600740741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45940.52600740741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45940.52600740741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45940.52600740741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45940.52600740741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45940.52600740741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45940.52600740741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45940.52600740741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45940.52600740741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45940.52600740741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45940.52600740741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45940.52600740741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45940.52600740741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45940.52600740741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45940.52600740741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45940.52600740741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45940.52600740741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45940.52600740741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45940.52600740741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45940.52600740741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45940.52600740741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45940.52600740741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45940.52600740741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45940.52600740741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45940.52600740741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45940.52600740741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45940.52600740741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45940.52600740741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45940.52600740741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45940.52600740741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45940.52600740741</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FA15D652-9CA3-450A-B10C-4F788132A744}"/>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133.79892407407897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115.5261694444489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0.47938703704130603</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45940.52600740741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45940.52600740741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45940.52600740741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45940.52600740741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45940.52600740741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45940.52600740741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45940.52600740741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45940.52600740741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45940.52600740741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45940.52600740741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45940.52600740741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45940.52600740741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45940.52600740741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45940.52600740741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45940.52600740741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45940.52600740741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45940.52600740741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45940.52600740741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45940.52600740741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45940.52600740741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45940.52600740741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45940.52600740741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45940.52600740741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45940.52600740741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45940.52600740741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45940.52600740741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45940.52600740741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45940.52600740741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45940.52600740741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45940.52600740741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45940.52600740741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45940.52600740741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45940.52600740741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45940.52600740741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45940.52600740741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45940.52600740741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45940.52600740741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45940.52600740741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45940.52600740741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45940.52600740741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45940.52600740741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45940.52600740741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45940.52600740741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45940.52600740741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45940.52600740741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45940.52600740741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45940.52600740741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45940.52600740741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45940.52600740741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45940.52600740741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45940.52600740741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45940.52600740741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45940.52600740741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45940.52600740741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45940.52600740741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45940.52600740741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45940.52600740741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45940.52600740741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45940.52600740741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45940.52600740741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45940.52600740741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45940.52600740741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45940.52600740741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45940.52600740741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45940.52600740741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45940.52600740741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45940.52600740741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45940.52600740741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45940.52600740741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45940.52600740741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45940.52600740741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45940.52600740741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45940.52600740741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45940.52600740741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45940.52600740741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45940.52600740741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45940.52600740741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45940.52600740741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45940.52600740741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45940.52600740741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45940.52600740741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45940.52600740741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45940.52600740741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45940.52600740741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45940.52600740741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45940.52600740741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45940.52600740741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45940.52600740741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45940.52600740741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45940.52600740741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45940.52600740741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45940.52600740741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45940.52600740741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45940.52600740741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45940.52600740741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45940.52600740741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45940.52600740741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45940.52600740741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45940.52600740741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45940.52600740741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45940.52600740741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45940.52600740741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45940.52600740741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45940.52600740741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45940.52600740741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45940.52600740741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45940.52600740741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45940.52600740741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45940.52600740741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45940.52600740741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45940.52600740741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45940.52600740741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45940.52600740741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45940.52600740741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45940.52600740741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45940.52600740741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45940.52600740741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45940.52600740741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45940.52600740741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45940.52600740741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45940.52600740741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45940.52600740741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45940.52600740741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45940.52600740741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45940.52600740741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45940.52600740741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45940.52600740741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45940.52600740741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45940.52600740741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45940.52600740741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45940.52600740741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45940.52600740741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45940.52600740741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45940.52600740741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45940.52600740741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45940.52600740741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45940.52600740741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45940.52600740741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45940.52600740741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45940.52600740741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45940.52600740741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45940.52600740741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45940.52600740741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45940.52600740741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45940.52600740741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45940.52600740741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45940.52600740741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45940.52600740741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45940.52600740741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45940.52600740741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45940.52600740741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45940.52600740741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45940.52600740741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45940.52600740741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45940.52600740741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45940.52600740741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45940.52600740741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45940.52600740741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45940.52600740741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45940.52600740741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45940.52600740741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45940.52600740741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45940.52600740741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45940.52600740741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45940.52600740741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45940.52600740741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45940.52600740741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45940.52600740741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45940.52600740741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45940.52600740741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45940.52600740741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45940.52600740741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45940.52600740741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45940.52600740741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45940.52600740741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45940.52600740741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45940.52600740741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45940.52600740741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1"/>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2</v>
      </c>
      <c r="D2" s="18" t="s">
        <v>23498</v>
      </c>
      <c r="E2" s="18" t="s">
        <v>39043</v>
      </c>
      <c r="F2" s="20">
        <v>45940.511446759258</v>
      </c>
      <c r="G2" s="21">
        <f t="shared" ref="G2:G24" ca="1" si="0">IFERROR(NOW()-F2,"-")</f>
        <v>1.456064815283753E-2</v>
      </c>
      <c r="H2" s="22">
        <v>45940.502986111111</v>
      </c>
      <c r="I2" s="19" t="str">
        <f>IFERROR(VLOOKUP(D2,DB!A:F,6,0),"")</f>
        <v>SCECO</v>
      </c>
      <c r="J2" s="18" t="str">
        <f>IFERROR(VLOOKUP(D2,DB!A:G,7,0),"")</f>
        <v>Vandalized</v>
      </c>
      <c r="K2" s="50" t="s">
        <v>39055</v>
      </c>
      <c r="L2" s="23" t="str">
        <f>IFERROR(VLOOKUP(D2,DB!A:I,9,0),"")</f>
        <v>Latis</v>
      </c>
    </row>
    <row r="3" spans="1:13" ht="15" customHeight="1">
      <c r="A3" s="19"/>
      <c r="B3" s="67" t="str">
        <f>IFERROR(VLOOKUP(D3,DB!A:K,11,0),"")</f>
        <v/>
      </c>
      <c r="C3" s="18"/>
      <c r="D3" s="18"/>
      <c r="E3" s="18"/>
      <c r="F3" s="20"/>
      <c r="G3" s="21">
        <f t="shared" ca="1" si="0"/>
        <v>45940.52600740741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45940.52600740741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45940.52600740741</v>
      </c>
      <c r="H5" s="22"/>
      <c r="I5" s="19" t="str">
        <f>IFERROR(VLOOKUP(D5,DB!A:F,6,0),"")</f>
        <v/>
      </c>
      <c r="J5" s="18" t="str">
        <f>IFERROR(VLOOKUP(D5,DB!A:G,7,0),"")</f>
        <v/>
      </c>
      <c r="K5" s="50"/>
      <c r="L5" s="23" t="str">
        <f>IFERROR(VLOOKUP(D5,DB!A:I,9,0),"")</f>
        <v/>
      </c>
    </row>
    <row r="6" spans="1:13" ht="15" customHeight="1">
      <c r="A6" s="19"/>
      <c r="B6" s="67" t="str">
        <f>IFERROR(VLOOKUP(C6,DB!A:K,11,0),"")</f>
        <v/>
      </c>
      <c r="C6" s="18"/>
      <c r="D6" s="18"/>
      <c r="E6" s="18"/>
      <c r="F6" s="20"/>
      <c r="G6" s="21">
        <f t="shared" ca="1" si="0"/>
        <v>45940.52600740741</v>
      </c>
      <c r="H6" s="22"/>
      <c r="I6" s="19" t="str">
        <f>IFERROR(VLOOKUP(C6,DB!A:F,6,0),"")</f>
        <v/>
      </c>
      <c r="J6" s="18" t="str">
        <f>IFERROR(VLOOKUP(C6,DB!A:G,7,0),"")</f>
        <v/>
      </c>
      <c r="K6" s="50"/>
      <c r="L6" s="23" t="str">
        <f>IFERROR(VLOOKUP(C6,DB!A:I,9,0),"")</f>
        <v/>
      </c>
    </row>
    <row r="7" spans="1:13" ht="15" customHeight="1">
      <c r="A7" s="19"/>
      <c r="B7" s="67" t="str">
        <f>IFERROR(VLOOKUP(D7,DB!A:K,11,0),"")</f>
        <v/>
      </c>
      <c r="C7" s="18"/>
      <c r="D7" s="18"/>
      <c r="E7" s="18"/>
      <c r="F7" s="20"/>
      <c r="G7" s="21">
        <f t="shared" ca="1" si="0"/>
        <v>45940.52600740741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45940.52600740741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45940.52600740741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45940.52600740741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45940.52600740741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45940.52600740741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45940.52600740741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45940.52600740741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45940.52600740741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45940.52600740741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45940.52600740741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45940.52600740741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45940.52600740741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45940.52600740741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45940.52600740741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45940.52600740741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45940.52600740741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45940.52600740741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ref="G25:G88" ca="1" si="1">IFERROR(NOW()-F25,"-")</f>
        <v>45940.52600740741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45940.52600740741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45940.52600740741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45940.52600740741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45940.52600740741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45940.52600740741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45940.52600740741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45940.52600740741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45940.52600740741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45940.52600740741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45940.52600740741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45940.52600740741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45940.52600740741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45940.52600740741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45940.52600740741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45940.52600740741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45940.52600740741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45940.52600740741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45940.52600740741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45940.52600740741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45940.52600740741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45940.52600740741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45940.52600740741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45940.52600740741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45940.52600740741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45940.52600740741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45940.52600740741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45940.52600740741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45940.52600740741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45940.52600740741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45940.52600740741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45940.52600740741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45940.52600740741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45940.52600740741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45940.52600740741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45940.52600740741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45940.52600740741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45940.52600740741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45940.52600740741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45940.52600740741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45940.52600740741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45940.52600740741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45940.52600740741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45940.52600740741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45940.52600740741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45940.52600740741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45940.52600740741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45940.52600740741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45940.52600740741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45940.52600740741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45940.52600740741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45940.52600740741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45940.52600740741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45940.52600740741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45940.52600740741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45940.52600740741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45940.52600740741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45940.52600740741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45940.52600740741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45940.52600740741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45940.52600740741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45940.52600740741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45940.52600740741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45940.52600740741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ref="G89:G152" ca="1" si="2">IFERROR(NOW()-F89,"-")</f>
        <v>45940.52600740741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45940.52600740741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45940.52600740741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45940.52600740741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45940.52600740741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45940.52600740741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45940.52600740741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45940.52600740741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45940.52600740741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45940.52600740741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45940.52600740741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45940.52600740741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45940.52600740741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45940.52600740741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45940.52600740741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45940.52600740741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45940.52600740741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45940.52600740741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45940.52600740741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45940.52600740741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45940.52600740741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45940.52600740741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45940.52600740741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45940.52600740741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45940.52600740741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45940.52600740741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45940.52600740741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45940.52600740741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45940.52600740741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45940.52600740741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45940.52600740741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45940.52600740741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45940.52600740741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45940.52600740741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45940.52600740741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45940.52600740741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45940.52600740741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45940.52600740741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45940.52600740741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45940.52600740741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45940.52600740741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45940.52600740741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45940.52600740741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45940.52600740741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45940.52600740741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45940.52600740741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45940.52600740741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45940.52600740741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45940.52600740741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45940.52600740741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45940.52600740741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45940.52600740741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45940.52600740741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45940.52600740741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45940.52600740741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45940.52600740741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45940.52600740741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45940.52600740741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45940.52600740741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45940.52600740741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45940.52600740741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45940.52600740741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45940.52600740741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45940.52600740741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ref="G153:G216" ca="1" si="3">IFERROR(NOW()-F153,"-")</f>
        <v>45940.52600740741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45940.52600740741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45940.52600740741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45940.52600740741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45940.52600740741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45940.52600740741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45940.52600740741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45940.52600740741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45940.52600740741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45940.52600740741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45940.52600740741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45940.52600740741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45940.52600740741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45940.52600740741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45940.52600740741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45940.52600740741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45940.52600740741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45940.52600740741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45940.52600740741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45940.52600740741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45940.52600740741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45940.52600740741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45940.52600740741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45940.52600740741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45940.52600740741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45940.52600740741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45940.52600740741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45940.52600740741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45940.52600740741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45940.52600740741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45940.52600740741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45940.52600740741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45940.52600740741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45940.52600740741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45940.52600740741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45940.52600740741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45940.52600740741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45940.52600740741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45940.52600740741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45940.52600740741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45940.52600740741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45940.52600740741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45940.52600740741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45940.52600740741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45940.52600740741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45940.52600740741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45940.52600740741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45940.52600740741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45940.52600740741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45940.52600740741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45940.52600740741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45940.52600740741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45940.52600740741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45940.52600740741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45940.52600740741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45940.52600740741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45940.52600740741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45940.52600740741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45940.52600740741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45940.52600740741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45940.52600740741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45940.52600740741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45940.52600740741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45940.52600740741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ref="G217:G280" ca="1" si="4">IFERROR(NOW()-F217,"-")</f>
        <v>45940.52600740741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45940.52600740741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45940.52600740741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45940.52600740741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45940.52600740741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45940.52600740741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45940.52600740741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45940.52600740741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45940.52600740741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45940.52600740741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45940.52600740741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45940.52600740741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45940.52600740741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45940.52600740741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45940.52600740741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45940.52600740741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45940.52600740741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45940.52600740741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45940.52600740741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45940.52600740741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45940.52600740741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45940.52600740741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45940.52600740741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45940.52600740741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45940.52600740741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45940.52600740741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45940.52600740741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45940.52600740741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45940.52600740741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45940.52600740741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45940.52600740741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45940.52600740741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45940.52600740741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45940.52600740741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45940.52600740741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45940.52600740741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45940.52600740741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45940.52600740741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45940.52600740741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45940.52600740741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45940.52600740741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45940.52600740741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45940.52600740741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45940.52600740741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45940.52600740741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45940.52600740741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45940.52600740741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45940.52600740741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45940.52600740741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45940.52600740741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45940.52600740741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45940.52600740741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45940.52600740741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45940.52600740741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45940.52600740741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45940.52600740741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45940.52600740741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45940.52600740741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45940.52600740741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45940.52600740741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45940.52600740741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45940.52600740741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45940.52600740741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45940.52600740741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ref="G281:G344" ca="1" si="5">IFERROR(NOW()-F281,"-")</f>
        <v>45940.52600740741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45940.52600740741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45940.52600740741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45940.52600740741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45940.52600740741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45940.52600740741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45940.52600740741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45940.52600740741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45940.52600740741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45940.52600740741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45940.52600740741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45940.52600740741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45940.52600740741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45940.52600740741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45940.52600740741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45940.52600740741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45940.52600740741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45940.52600740741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45940.52600740741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45940.52600740741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45940.52600740741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45940.52600740741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45940.52600740741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45940.52600740741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45940.52600740741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45940.52600740741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45940.52600740741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45940.52600740741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45940.52600740741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45940.52600740741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45940.52600740741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45940.52600740741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45940.52600740741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45940.52600740741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45940.52600740741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45940.52600740741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45940.52600740741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45940.52600740741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45940.52600740741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45940.52600740741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45940.52600740741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45940.52600740741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45940.52600740741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45940.52600740741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45940.52600740741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45940.52600740741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45940.52600740741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45940.52600740741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45940.52600740741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45940.52600740741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45940.52600740741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45940.52600740741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45940.52600740741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45940.52600740741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45940.52600740741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45940.52600740741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45940.52600740741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45940.52600740741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45940.52600740741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45940.52600740741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45940.52600740741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45940.52600740741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45940.52600740741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45940.52600740741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ref="G345:G408" ca="1" si="6">IFERROR(NOW()-F345,"-")</f>
        <v>45940.52600740741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45940.52600740741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45940.52600740741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45940.52600740741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45940.52600740741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45940.52600740741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45940.52600740741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45940.52600740741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45940.52600740741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45940.52600740741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45940.52600740741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45940.52600740741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45940.52600740741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45940.52600740741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45940.52600740741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45940.52600740741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45940.52600740741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45940.52600740741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45940.52600740741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45940.52600740741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45940.52600740741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45940.52600740741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45940.52600740741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45940.52600740741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45940.52600740741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45940.52600740741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45940.52600740741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45940.52600740741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45940.52600740741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45940.52600740741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45940.52600740741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45940.52600740741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45940.52600740741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45940.52600740741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45940.52600740741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45940.52600740741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45940.52600740741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45940.52600740741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45940.52600740741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45940.52600740741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45940.52600740741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45940.52600740741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45940.52600740741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45940.52600740741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45940.52600740741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45940.52600740741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45940.52600740741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45940.52600740741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45940.52600740741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45940.52600740741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45940.52600740741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45940.52600740741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45940.52600740741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45940.52600740741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45940.52600740741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45940.52600740741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45940.52600740741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45940.52600740741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45940.52600740741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45940.52600740741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45940.52600740741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45940.52600740741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45940.52600740741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45940.52600740741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ref="G409:G472" ca="1" si="7">IFERROR(NOW()-F409,"-")</f>
        <v>45940.52600740741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45940.52600740741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45940.52600740741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45940.52600740741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45940.52600740741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45940.52600740741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45940.52600740741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45940.52600740741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45940.52600740741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45940.52600740741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45940.52600740741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45940.52600740741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45940.52600740741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45940.52600740741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45940.52600740741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45940.52600740741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45940.52600740741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45940.52600740741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45940.52600740741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45940.52600740741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45940.52600740741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45940.52600740741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45940.52600740741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45940.52600740741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45940.52600740741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45940.52600740741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45940.52600740741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45940.52600740741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45940.52600740741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45940.52600740741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45940.52600740741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45940.52600740741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45940.52600740741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45940.52600740741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45940.52600740741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45940.52600740741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45940.52600740741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45940.52600740741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45940.52600740741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45940.52600740741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45940.52600740741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45940.52600740741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45940.52600740741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45940.52600740741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45940.52600740741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45940.52600740741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45940.52600740741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45940.52600740741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45940.52600740741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45940.52600740741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45940.52600740741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45940.52600740741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45940.52600740741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45940.52600740741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45940.52600740741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45940.52600740741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45940.52600740741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45940.52600740741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45940.52600740741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45940.52600740741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45940.52600740741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45940.52600740741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45940.52600740741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45940.52600740741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ref="G473:G536" ca="1" si="8">IFERROR(NOW()-F473,"-")</f>
        <v>45940.52600740741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45940.52600740741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45940.52600740741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45940.52600740741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45940.52600740741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45940.52600740741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45940.52600740741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45940.52600740741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45940.52600740741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45940.52600740741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45940.52600740741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45940.52600740741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45940.52600740741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45940.52600740741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45940.52600740741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45940.52600740741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45940.52600740741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45940.52600740741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45940.52600740741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45940.52600740741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45940.52600740741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45940.52600740741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45940.52600740741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45940.52600740741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45940.52600740741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45940.52600740741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45940.52600740741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45940.52600740741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45940.52600740741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45940.52600740741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45940.52600740741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45940.52600740741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45940.52600740741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45940.52600740741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45940.52600740741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45940.52600740741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45940.52600740741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45940.52600740741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45940.52600740741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45940.52600740741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45940.52600740741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45940.52600740741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45940.52600740741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45940.52600740741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45940.52600740741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45940.52600740741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45940.52600740741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45940.52600740741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45940.52600740741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45940.52600740741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45940.52600740741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45940.52600740741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45940.52600740741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45940.52600740741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45940.52600740741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45940.52600740741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45940.52600740741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45940.52600740741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45940.52600740741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45940.52600740741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45940.52600740741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45940.52600740741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45940.52600740741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45940.52600740741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ref="G537:G600" ca="1" si="9">IFERROR(NOW()-F537,"-")</f>
        <v>45940.52600740741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45940.52600740741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45940.52600740741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45940.52600740741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45940.52600740741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45940.52600740741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45940.52600740741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45940.52600740741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45940.52600740741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45940.52600740741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45940.52600740741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45940.52600740741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45940.52600740741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45940.52600740741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45940.52600740741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45940.52600740741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45940.52600740741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45940.52600740741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45940.52600740741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45940.52600740741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45940.52600740741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45940.52600740741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45940.52600740741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45940.52600740741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45940.52600740741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45940.52600740741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45940.52600740741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45940.52600740741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45940.52600740741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45940.52600740741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45940.52600740741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45940.52600740741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45940.52600740741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45940.52600740741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45940.52600740741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45940.52600740741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45940.52600740741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45940.52600740741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45940.52600740741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45940.52600740741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45940.52600740741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45940.52600740741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45940.52600740741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45940.52600740741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45940.52600740741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45940.52600740741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45940.52600740741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45940.52600740741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45940.52600740741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45940.52600740741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45940.52600740741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45940.52600740741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45940.52600740741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45940.52600740741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45940.52600740741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45940.52600740741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45940.52600740741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45940.52600740741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45940.52600740741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45940.52600740741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45940.52600740741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45940.52600740741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45940.52600740741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45940.52600740741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ref="G601:G664" ca="1" si="10">IFERROR(NOW()-F601,"-")</f>
        <v>45940.52600740741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45940.52600740741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45940.52600740741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45940.52600740741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45940.52600740741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45940.52600740741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45940.52600740741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45940.52600740741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45940.52600740741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45940.52600740741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45940.52600740741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45940.52600740741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45940.52600740741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45940.52600740741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45940.52600740741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45940.52600740741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45940.52600740741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45940.52600740741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45940.52600740741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45940.52600740741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45940.52600740741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45940.52600740741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45940.52600740741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45940.52600740741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45940.52600740741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45940.52600740741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45940.52600740741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45940.52600740741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45940.52600740741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45940.52600740741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45940.52600740741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45940.52600740741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45940.52600740741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45940.52600740741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45940.52600740741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45940.52600740741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45940.52600740741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45940.52600740741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45940.52600740741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45940.52600740741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45940.52600740741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45940.52600740741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45940.52600740741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45940.52600740741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45940.52600740741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45940.52600740741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45940.52600740741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45940.52600740741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45940.52600740741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45940.52600740741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45940.52600740741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45940.52600740741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45940.52600740741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45940.52600740741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45940.52600740741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45940.52600740741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45940.52600740741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45940.52600740741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45940.52600740741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45940.52600740741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45940.52600740741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45940.52600740741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45940.52600740741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45940.52600740741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ref="G665:G728" ca="1" si="11">IFERROR(NOW()-F665,"-")</f>
        <v>45940.52600740741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45940.52600740741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45940.52600740741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45940.52600740741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45940.52600740741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45940.52600740741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45940.52600740741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45940.52600740741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45940.52600740741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45940.52600740741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45940.52600740741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45940.52600740741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45940.52600740741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45940.52600740741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45940.52600740741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45940.52600740741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45940.52600740741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45940.52600740741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45940.52600740741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45940.52600740741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45940.52600740741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45940.52600740741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45940.52600740741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45940.52600740741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45940.52600740741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45940.52600740741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45940.52600740741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45940.52600740741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45940.52600740741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45940.52600740741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45940.52600740741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45940.52600740741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45940.52600740741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45940.52600740741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45940.52600740741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45940.52600740741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45940.52600740741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45940.52600740741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45940.52600740741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45940.52600740741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45940.52600740741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45940.52600740741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45940.52600740741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45940.52600740741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45940.52600740741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45940.52600740741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45940.52600740741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45940.52600740741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45940.52600740741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45940.52600740741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45940.52600740741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45940.52600740741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45940.52600740741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45940.52600740741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45940.52600740741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45940.52600740741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45940.52600740741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45940.52600740741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45940.52600740741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45940.52600740741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45940.52600740741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45940.52600740741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45940.52600740741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45940.52600740741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ref="G729:G792" ca="1" si="12">IFERROR(NOW()-F729,"-")</f>
        <v>45940.52600740741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45940.52600740741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45940.52600740741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45940.52600740741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45940.52600740741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45940.52600740741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45940.52600740741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45940.52600740741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45940.52600740741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45940.52600740741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45940.52600740741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45940.52600740741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45940.52600740741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45940.52600740741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45940.52600740741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45940.52600740741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45940.52600740741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45940.52600740741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45940.52600740741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45940.52600740741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45940.52600740741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45940.52600740741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45940.52600740741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45940.52600740741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45940.52600740741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45940.52600740741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45940.52600740741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45940.52600740741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45940.52600740741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45940.52600740741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45940.52600740741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45940.52600740741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45940.52600740741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45940.52600740741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45940.52600740741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45940.52600740741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45940.52600740741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45940.52600740741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45940.52600740741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45940.52600740741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45940.52600740741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45940.52600740741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45940.52600740741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45940.52600740741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45940.52600740741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45940.52600740741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45940.52600740741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45940.52600740741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45940.52600740741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45940.52600740741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45940.52600740741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45940.52600740741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45940.52600740741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45940.52600740741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45940.52600740741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45940.52600740741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45940.52600740741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45940.52600740741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45940.52600740741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45940.52600740741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45940.52600740741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45940.52600740741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45940.52600740741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45940.52600740741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ref="G793:G856" ca="1" si="13">IFERROR(NOW()-F793,"-")</f>
        <v>45940.52600740741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45940.52600740741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45940.52600740741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45940.52600740741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45940.52600740741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45940.52600740741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45940.52600740741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45940.52600740741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45940.52600740741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45940.52600740741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45940.52600740741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45940.52600740741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45940.52600740741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45940.52600740741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45940.52600740741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45940.52600740741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45940.52600740741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45940.52600740741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45940.52600740741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45940.52600740741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45940.52600740741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45940.52600740741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45940.52600740741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45940.52600740741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45940.52600740741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45940.52600740741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45940.52600740741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45940.52600740741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45940.52600740741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45940.52600740741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45940.52600740741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45940.52600740741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45940.52600740741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45940.52600740741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45940.52600740741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45940.52600740741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45940.52600740741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45940.52600740741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45940.52600740741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45940.52600740741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45940.52600740741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45940.52600740741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45940.52600740741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45940.52600740741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45940.52600740741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45940.52600740741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45940.52600740741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45940.52600740741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45940.52600740741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45940.52600740741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45940.52600740741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45940.52600740741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45940.52600740741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45940.52600740741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45940.52600740741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45940.52600740741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45940.52600740741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45940.52600740741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45940.52600740741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45940.52600740741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45940.52600740741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45940.52600740741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45940.52600740741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45940.52600740741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ref="G857:G920" ca="1" si="14">IFERROR(NOW()-F857,"-")</f>
        <v>45940.52600740741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45940.52600740741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45940.52600740741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45940.52600740741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45940.52600740741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45940.52600740741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45940.52600740741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45940.52600740741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45940.52600740741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45940.52600740741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45940.52600740741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45940.52600740741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45940.52600740741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45940.52600740741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45940.52600740741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45940.52600740741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45940.52600740741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45940.52600740741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45940.52600740741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45940.52600740741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45940.52600740741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45940.52600740741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45940.52600740741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45940.52600740741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45940.52600740741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45940.52600740741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45940.52600740741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45940.52600740741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45940.52600740741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45940.52600740741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45940.52600740741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45940.52600740741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45940.52600740741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45940.52600740741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45940.52600740741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45940.52600740741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45940.52600740741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45940.52600740741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45940.52600740741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45940.52600740741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45940.52600740741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45940.52600740741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45940.52600740741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45940.52600740741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45940.52600740741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45940.52600740741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45940.52600740741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45940.52600740741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45940.52600740741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45940.52600740741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45940.52600740741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45940.52600740741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45940.52600740741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45940.52600740741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45940.52600740741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45940.52600740741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45940.52600740741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45940.52600740741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45940.52600740741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45940.52600740741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45940.52600740741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45940.52600740741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45940.52600740741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45940.52600740741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ref="G921:G984" ca="1" si="15">IFERROR(NOW()-F921,"-")</f>
        <v>45940.52600740741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45940.52600740741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45940.52600740741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45940.52600740741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45940.52600740741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45940.52600740741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45940.52600740741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45940.52600740741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45940.52600740741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45940.52600740741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45940.52600740741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45940.52600740741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45940.52600740741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45940.52600740741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45940.52600740741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45940.52600740741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45940.52600740741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45940.52600740741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45940.52600740741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45940.52600740741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45940.52600740741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45940.52600740741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45940.52600740741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45940.52600740741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45940.52600740741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45940.52600740741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45940.52600740741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45940.52600740741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45940.52600740741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45940.52600740741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45940.52600740741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45940.52600740741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45940.52600740741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45940.52600740741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45940.52600740741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45940.52600740741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45940.52600740741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45940.52600740741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45940.52600740741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45940.52600740741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45940.52600740741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45940.52600740741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45940.52600740741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45940.52600740741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45940.52600740741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45940.52600740741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45940.52600740741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45940.52600740741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45940.52600740741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45940.52600740741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45940.52600740741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45940.52600740741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45940.52600740741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45940.52600740741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45940.52600740741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45940.52600740741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45940.52600740741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45940.52600740741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45940.52600740741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45940.52600740741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45940.52600740741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45940.52600740741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45940.52600740741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45940.52600740741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ref="G985:G1048" ca="1" si="16">IFERROR(NOW()-F985,"-")</f>
        <v>45940.52600740741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45940.52600740741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45940.52600740741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45940.52600740741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45940.52600740741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45940.52600740741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45940.52600740741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45940.52600740741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45940.52600740741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45940.52600740741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45940.52600740741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45940.52600740741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45940.52600740741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45940.52600740741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45940.52600740741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45940.52600740741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45940.52600740741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45940.52600740741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45940.52600740741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45940.52600740741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45940.52600740741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45940.52600740741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45940.52600740741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45940.52600740741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45940.52600740741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45940.52600740741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45940.52600740741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45940.52600740741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45940.52600740741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45940.52600740741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45940.52600740741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45940.52600740741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45940.52600740741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45940.52600740741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45940.52600740741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45940.52600740741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45940.52600740741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45940.52600740741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45940.52600740741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45940.52600740741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45940.52600740741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45940.52600740741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45940.52600740741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45940.52600740741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45940.52600740741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45940.52600740741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45940.52600740741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45940.52600740741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45940.52600740741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45940.52600740741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45940.52600740741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45940.52600740741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45940.52600740741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45940.52600740741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45940.52600740741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45940.52600740741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45940.52600740741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45940.52600740741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45940.52600740741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45940.52600740741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45940.52600740741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45940.52600740741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45940.52600740741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45940.52600740741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ref="G1049:G1112" ca="1" si="17">IFERROR(NOW()-F1049,"-")</f>
        <v>45940.52600740741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45940.52600740741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45940.52600740741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45940.52600740741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45940.52600740741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45940.52600740741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45940.52600740741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45940.52600740741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45940.52600740741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45940.52600740741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45940.52600740741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45940.52600740741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45940.52600740741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45940.52600740741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45940.52600740741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45940.52600740741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45940.52600740741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45940.52600740741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45940.52600740741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45940.52600740741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45940.52600740741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45940.52600740741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45940.52600740741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45940.52600740741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45940.52600740741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45940.52600740741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45940.52600740741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45940.52600740741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45940.52600740741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45940.52600740741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45940.52600740741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45940.52600740741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45940.52600740741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45940.52600740741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45940.52600740741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45940.52600740741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45940.52600740741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45940.52600740741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45940.52600740741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45940.52600740741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45940.52600740741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45940.52600740741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45940.52600740741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45940.52600740741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45940.52600740741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45940.52600740741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45940.52600740741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45940.52600740741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45940.52600740741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45940.52600740741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45940.52600740741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45940.52600740741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45940.52600740741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45940.52600740741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45940.52600740741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45940.52600740741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45940.52600740741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45940.52600740741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45940.52600740741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45940.52600740741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45940.52600740741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45940.52600740741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45940.52600740741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45940.52600740741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ref="G1113:G1176" ca="1" si="18">IFERROR(NOW()-F1113,"-")</f>
        <v>45940.52600740741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45940.52600740741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45940.52600740741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45940.52600740741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45940.52600740741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45940.52600740741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45940.52600740741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45940.52600740741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45940.52600740741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45940.52600740741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45940.52600740741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45940.52600740741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45940.52600740741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45940.52600740741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45940.52600740741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45940.52600740741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45940.52600740741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45940.52600740741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45940.52600740741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45940.52600740741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45940.52600740741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45940.52600740741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45940.52600740741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45940.52600740741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45940.52600740741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45940.52600740741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45940.52600740741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45940.52600740741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45940.52600740741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45940.52600740741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45940.52600740741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45940.52600740741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45940.52600740741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45940.52600740741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45940.52600740741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45940.52600740741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45940.52600740741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45940.52600740741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45940.52600740741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45940.52600740741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45940.52600740741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45940.52600740741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45940.52600740741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45940.52600740741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45940.52600740741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45940.52600740741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45940.52600740741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45940.52600740741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45940.52600740741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45940.52600740741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45940.52600740741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45940.52600740741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45940.52600740741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45940.52600740741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45940.52600740741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45940.52600740741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45940.52600740741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45940.52600740741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45940.52600740741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45940.52600740741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45940.52600740741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45940.52600740741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45940.52600740741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45940.52600740741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ref="G1177:G1191" ca="1" si="19">IFERROR(NOW()-F1177,"-")</f>
        <v>45940.52600740741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45940.52600740741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45940.52600740741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45940.52600740741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45940.52600740741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45940.52600740741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45940.52600740741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45940.52600740741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45940.52600740741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45940.52600740741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45940.52600740741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45940.52600740741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45940.52600740741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45940.52600740741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45940.52600740741</v>
      </c>
      <c r="H1191" s="22"/>
      <c r="I1191" s="19" t="str">
        <f>IFERROR(VLOOKUP(D1191,DB!A:F,6,0),"")</f>
        <v/>
      </c>
      <c r="J1191" s="18" t="str">
        <f>IFERROR(VLOOKUP(D1191,DB!A:G,7,0),"")</f>
        <v/>
      </c>
      <c r="K1191" s="50"/>
      <c r="L1191" s="23" t="str">
        <f>IFERROR(VLOOKUP(D1191,DB!A:I,9,0),"")</f>
        <v/>
      </c>
    </row>
  </sheetData>
  <dataValidations count="2">
    <dataValidation allowBlank="1" showInputMessage="1" showErrorMessage="1" sqref="E1" xr:uid="{5914219A-CB83-432D-936A-CC0CB6F3982A}"/>
    <dataValidation type="list" allowBlank="1" showInputMessage="1" showErrorMessage="1" sqref="E2:E11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237.04528981481417</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0.96876203703868669</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25920</v>
      </c>
      <c r="E4" s="104" t="s">
        <v>39043</v>
      </c>
      <c r="F4" s="131">
        <v>45940.468356481484</v>
      </c>
      <c r="G4" s="132">
        <f ca="1">IFERROR(NOW()-F4,"")</f>
        <v>5.7650925926282071E-2</v>
      </c>
      <c r="H4" s="131">
        <v>45940.462268518517</v>
      </c>
      <c r="I4" s="127" t="str">
        <f>IFERROR(VLOOKUP(D4,DB!A:F,6,0),"")</f>
        <v>SCECO</v>
      </c>
      <c r="J4" s="127" t="str">
        <f>IFERROR(VLOOKUP(D4,DB!A:G,7,0),"")</f>
        <v>Dead</v>
      </c>
      <c r="K4" s="133" t="s">
        <v>39061</v>
      </c>
      <c r="L4" s="129" t="str">
        <f>IFERROR(VLOOKUP(D4,DB!A:I,9,0),"")</f>
        <v>Latis</v>
      </c>
    </row>
    <row r="5" spans="1:16" ht="15" customHeight="1">
      <c r="A5" s="127"/>
      <c r="B5" s="127" t="str">
        <f>IFERROR(VLOOKUP(D5,DB!A:K,11,0),"")</f>
        <v/>
      </c>
      <c r="C5" s="128"/>
      <c r="D5" s="129"/>
      <c r="E5" s="104"/>
      <c r="F5" s="131"/>
      <c r="G5" s="132">
        <f ca="1">IFERROR(NOW()-F5,"")</f>
        <v>45940.52600740741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45940.52600740741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45940.52600740741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45940.52600740741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45940.52600740741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45940.52600740741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45940.52600740741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45940.52600740741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45940.52600740741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45940.52600740741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45940.52600740741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45940.52600740741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45940.52600740741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45940.52600740741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45940.52600740741</v>
      </c>
      <c r="H19" s="131"/>
      <c r="I19" s="127" t="str">
        <f>IFERROR(VLOOKUP(D19,DB!A:F,6,0),"")</f>
        <v/>
      </c>
      <c r="J19" s="127" t="str">
        <f>IFERROR(VLOOKUP(D19,DB!A:G,7,0),"")</f>
        <v/>
      </c>
      <c r="K19" s="133"/>
      <c r="L19" s="129" t="str">
        <f>IFERROR(VLOOKUP(D19,DB!A:I,9,0),"")</f>
        <v/>
      </c>
    </row>
    <row r="20" spans="1:12" ht="15" customHeight="1">
      <c r="A20" s="127"/>
      <c r="B20" s="127" t="str">
        <f>IFERROR(VLOOKUP(D20,DB!A:K,11,0),"")</f>
        <v>R4</v>
      </c>
      <c r="C20" s="128"/>
      <c r="D20" s="165" t="s">
        <v>25654</v>
      </c>
      <c r="E20" s="104"/>
      <c r="F20" s="131"/>
      <c r="G20" s="132">
        <f ca="1">IFERROR(NOW()-F20,"")</f>
        <v>45940.52600740741</v>
      </c>
      <c r="H20" s="131"/>
      <c r="I20" s="127" t="str">
        <f>IFERROR(VLOOKUP(D20,DB!A:F,6,0),"")</f>
        <v>SCECO</v>
      </c>
      <c r="J20" s="127" t="str">
        <f>IFERROR(VLOOKUP(D20,DB!A:G,7,0),"")</f>
        <v>Dead</v>
      </c>
      <c r="K20" s="133"/>
      <c r="L20" s="129" t="str">
        <f>IFERROR(VLOOKUP(D20,DB!A:I,9,0),"")</f>
        <v>Latis</v>
      </c>
    </row>
    <row r="21" spans="1:12" ht="15" customHeight="1">
      <c r="A21" s="127"/>
      <c r="B21" s="127" t="str">
        <f>IFERROR(VLOOKUP(D21,DB!A:K,11,0),"")</f>
        <v/>
      </c>
      <c r="C21" s="128"/>
      <c r="D21" s="99"/>
      <c r="E21" s="104"/>
      <c r="F21" s="131"/>
      <c r="G21" s="132">
        <f ca="1">IFERROR(NOW()-F21,"")</f>
        <v>45940.52600740741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45940.52600740741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45940.52600740741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99"/>
      <c r="E24" s="104"/>
      <c r="F24" s="131"/>
      <c r="G24" s="132">
        <f ca="1">IFERROR(NOW()-F24,"")</f>
        <v>45940.52600740741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45940.52600740741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45940.52600740741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45940.52600740741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45940.52600740741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45940.52600740741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45940.52600740741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45940.52600740741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45940.52600740741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45940.52600740741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45940.52600740741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45940.52600740741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45940.52600740741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45940.52600740741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45940.52600740741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45940.52600740741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45940.52600740741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45940.52600740741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45940.52600740741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45940.52600740741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45940.52600740741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45940.52600740741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45940.52600740741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45940.52600740741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45940.52600740741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45940.52600740741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45940.52600740741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45940.52600740741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45940.52600740741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45940.52600740741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45940.52600740741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45940.52600740741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45940.52600740741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45940.52600740741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45940.52600740741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45940.52600740741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45940.52600740741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45940.52600740741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45940.52600740741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45940.52600740741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45940.52600740741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45940.52600740741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45940.52600740741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45940.52600740741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45940.52600740741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45940.52600740741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45940.52600740741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45940.52600740741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45940.52600740741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45940.52600740741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45940.52600740741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45940.52600740741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45940.52600740741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45940.52600740741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45940.52600740741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45940.52600740741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45940.52600740741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45940.52600740741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45940.52600740741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45940.52600740741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45940.52600740741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45940.52600740741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45940.52600740741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45940.52600740741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45940.52600740741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45940.52600740741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45940.52600740741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45940.52600740741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45940.52600740741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45940.52600740741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45940.52600740741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45940.52600740741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45940.52600740741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45940.52600740741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45940.52600740741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45940.52600740741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45940.52600740741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45940.52600740741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45940.52600740741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45940.52600740741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45940.52600740741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45940.52600740741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45940.52600740741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45940.52600740741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45940.52600740741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45940.52600740741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45940.52600740741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45940.52600740741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45940.52600740741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45940.52600740741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45940.52600740741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45940.52600740741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45940.52600740741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45940.52600740741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45940.52600740741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45940.52600740741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45940.52600740741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45940.52600740741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45940.52600740741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45940.52600740741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45940.52600740741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45940.52600740741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45940.52600740741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45940.52600740741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45940.52600740741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45940.52600740741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45940.52600740741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45940.52600740741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45940.52600740741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45940.52600740741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45940.52600740741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45940.52600740741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45940.52600740741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45940.52600740741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45940.52600740741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45940.52600740741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45940.52600740741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45940.52600740741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45940.52600740741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45940.52600740741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45940.52600740741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45940.52600740741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45940.52600740741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45940.52600740741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45940.52600740741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45940.52600740741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45940.52600740741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45940.52600740741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45940.52600740741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45940.52600740741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45940.52600740741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45940.52600740741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45940.52600740741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45940.52600740741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45940.52600740741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45940.52600740741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45940.52600740741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45940.52600740741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45940.52600740741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45940.52600740741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45940.52600740741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45940.52600740741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45940.52600740741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45940.52600740741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45940.52600740741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45940.52600740741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45940.52600740741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45940.52600740741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45940.52600740741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45940.52600740741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45940.52600740741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45940.52600740741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45940.52600740741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45940.52600740741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45940.52600740741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45940.52600740741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45940.52600740741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45940.52600740741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45940.52600740741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45940.52600740741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45940.52600740741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45940.52600740741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45940.52600740741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45940.52600740741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45940.52600740741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45940.52600740741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45940.52600740741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45940.52600740741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45940.52600740741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45940.52600740741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45940.52600740741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45940.52600740741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45940.52600740741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45940.52600740741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45940.52600740741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45940.52600740741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45940.52600740741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45940.52600740741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45940.52600740741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45940.52600740741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45940.52600740741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45940.52600740741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45940.52600740741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45940.52600740741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45940.52600740741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45940.52600740741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45940.52600740741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45940.52600740741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45940.52600740741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45940.52600740741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45940.52600740741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45940.52600740741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45940.52600740741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45940.52600740741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45940.52600740741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45940.52600740741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45940.52600740741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45940.52600740741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45940.52600740741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45940.52600740741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45940.52600740741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45940.52600740741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45940.52600740741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45940.52600740741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45940.52600740741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45940.52600740741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45940.52600740741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45940.52600740741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45940.52600740741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45940.52600740741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45940.52600740741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45940.52600740741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45940.52600740741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45940.52600740741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45940.52600740741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45940.52600740741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45940.52600740741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45940.52600740741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45940.52600740741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45940.52600740741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45940.52600740741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45940.52600740741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45940.52600740741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45940.52600740741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45940.52600740741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45940.52600740741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45940.52600740741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45940.52600740741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45940.52600740741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45940.52600740741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45940.52600740741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45940.52600740741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45940.52600740741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45940.52600740741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45940.52600740741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45940.52600740741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45940.52600740741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45940.52600740741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45940.52600740741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45940.52600740741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45940.52600740741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45940.52600740741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45940.52600740741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45940.52600740741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45940.52600740741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45940.52600740741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45940.52600740741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45940.52600740741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45940.52600740741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45940.52600740741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45940.52600740741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45940.52600740741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45940.52600740741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45940.52600740741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45940.52600740741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45940.52600740741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45940.52600740741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45940.52600740741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45940.52600740741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45940.52600740741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45940.52600740741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45940.52600740741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45940.52600740741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45940.52600740741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45940.52600740741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45940.52600740741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45940.52600740741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45940.52600740741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45940.52600740741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45940.52600740741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45940.52600740741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45940.52600740741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45940.52600740741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45940.52600740741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45940.52600740741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45940.52600740741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45940.52600740741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45940.52600740741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45940.52600740741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45940.52600740741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45940.52600740741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45940.52600740741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45940.52600740741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45940.52600740741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45940.52600740741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45940.52600740741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45940.52600740741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45940.52600740741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45940.52600740741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45940.52600740741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45940.52600740741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45940.52600740741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45940.52600740741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45940.52600740741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45940.52600740741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45940.52600740741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45940.52600740741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45940.52600740741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45940.52600740741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45940.52600740741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45940.52600740741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45940.52600740741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45940.52600740741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45940.52600740741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45940.52600740741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45940.52600740741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45940.52600740741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45940.52600740741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45940.52600740741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45940.52600740741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45940.52600740741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45940.52600740741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45940.52600740741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45940.52600740741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45940.52600740741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45940.52600740741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45940.52600740741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45940.52600740741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45940.52600740741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45940.52600740741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45940.52600740741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45940.52600740741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45940.52600740741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45940.52600740741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45940.52600740741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45940.52600740741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45940.52600740741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45940.52600740741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45940.52600740741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45940.52600740741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45940.52600740741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45940.52600740741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45940.52600740741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45940.52600740741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45940.52600740741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45940.52600740741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45940.52600740741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45940.52600740741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45940.52600740741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45940.52600740741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45940.52600740741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45940.52600740741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45940.52600740741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45940.52600740741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45940.52600740741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45940.52600740741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45940.52600740741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45940.52600740741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45940.52600740741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45940.52600740741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45940.52600740741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45940.52600740741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45940.52600740741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45940.52600740741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45940.52600740741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45940.52600740741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45940.52600740741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45940.52600740741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45940.52600740741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45940.52600740741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45940.52600740741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45940.52600740741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45940.52600740741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45940.52600740741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45940.52600740741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45940.52600740741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45940.52600740741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45940.52600740741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45940.52600740741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45940.52600740741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45940.52600740741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45940.52600740741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45940.52600740741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45940.52600740741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45940.52600740741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45940.52600740741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45940.52600740741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45940.52600740741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45940.52600740741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45940.52600740741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45940.52600740741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45940.52600740741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45940.52600740741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45940.52600740741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45940.52600740741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45940.52600740741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45940.52600740741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45940.52600740741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45940.52600740741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45940.52600740741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45940.52600740741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45940.52600740741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45940.52600740741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45940.52600740741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45940.52600740741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45940.52600740741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45940.52600740741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45940.52600740741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45940.52600740741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45940.52600740741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45940.52600740741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45940.52600740741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45940.52600740741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45940.52600740741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45940.52600740741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45940.52600740741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45940.52600740741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45940.52600740741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45940.52600740741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45940.52600740741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45940.52600740741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45940.52600740741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45940.52600740741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45940.52600740741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45940.52600740741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45940.52600740741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45940.52600740741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45940.52600740741</v>
      </c>
      <c r="H441" s="131"/>
      <c r="I441" s="127" t="str">
        <f>IFERROR(VLOOKUP(D441,DB!A:F,6,0),"")</f>
        <v/>
      </c>
      <c r="J441" s="127" t="str">
        <f>IFERROR(VLOOKUP(D441,DB!A:G,7,0),"")</f>
        <v/>
      </c>
      <c r="K441" s="133"/>
      <c r="L441" s="129" t="str">
        <f>IFERROR(VLOOKUP(D441,DB!A:I,9,0),"")</f>
        <v/>
      </c>
    </row>
    <row r="442" spans="1:12" ht="15" customHeight="1">
      <c r="A442" s="134"/>
      <c r="B442" s="134" t="str">
        <f>IFERROR(VLOOKUP(D442,DB!A:K,11,0),"")</f>
        <v/>
      </c>
      <c r="C442" s="135"/>
      <c r="D442" s="136"/>
      <c r="E442" s="137"/>
      <c r="F442" s="138"/>
      <c r="G442" s="139">
        <f ca="1">IFERROR(NOW()-F442,"")</f>
        <v>45940.52600740741</v>
      </c>
      <c r="H442" s="138"/>
      <c r="I442" s="134" t="str">
        <f>IFERROR(VLOOKUP(D442,DB!A:F,6,0),"")</f>
        <v/>
      </c>
      <c r="J442" s="134" t="str">
        <f>IFERROR(VLOOKUP(D442,DB!A:G,7,0),"")</f>
        <v/>
      </c>
      <c r="K442" s="140"/>
      <c r="L442" s="136" t="str">
        <f>IFERROR(VLOOKUP(D442,DB!A:I,9,0),"")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48.69394722222205</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2">
        <f t="shared" ref="G3" ca="1" si="0">IFERROR(NOW()-F3,"")</f>
        <v>14.337130092593725</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9" ca="1" si="1">IFERROR(NOW()-F4,"")</f>
        <v>45940.52600740741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45940.52600740741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45940.52600740741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45940.52600740741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45940.52600740741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45940.52600740741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45940.52600740741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45940.52600740741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45940.52600740741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45940.52600740741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45940.52600740741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45940.52600740741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45940.52600740741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45940.52600740741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45940.52600740741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45940.52600740741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45940.52600740741</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45940.52600740741</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45940.52600740741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45940.52600740741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45940.52600740741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45940.52600740741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45940.52600740741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45940.52600740741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45940.52600740741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45940.52600740741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45940.52600740741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45940.52600740741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45940.52600740741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45940.52600740741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45940.52600740741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45940.52600740741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45940.52600740741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45940.52600740741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45940.52600740741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45940.52600740741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45940.52600740741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45940.52600740741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45940.52600740741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45940.52600740741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45940.52600740741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45940.52600740741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45940.52600740741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45940.52600740741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45940.52600740741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45940.52600740741</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45940.52600740741</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45940.52600740741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45940.52600740741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45940.52600740741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45940.52600740741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45940.52600740741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45940.52600740741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45940.52600740741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45940.52600740741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45940.52600740741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45940.52600740741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45940.52600740741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45940.52600740741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45940.52600740741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45940.52600740741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45940.52600740741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45940.52600740741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45940.52600740741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45940.52600740741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45940.52600740741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45940.52600740741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45940.52600740741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45940.52600740741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45940.52600740741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45940.52600740741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45940.52600740741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45940.52600740741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45940.52600740741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45940.52600740741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45940.52600740741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45940.52600740741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45940.52600740741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45940.52600740741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45940.52600740741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45940.52600740741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45940.52600740741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45940.52600740741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45940.52600740741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45940.52600740741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45940.52600740741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45940.52600740741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45940.52600740741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45940.52600740741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45940.52600740741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45940.52600740741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45940.52600740741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45940.52600740741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45940.52600740741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45940.52600740741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45940.52600740741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45940.52600740741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45940.52600740741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45940.52600740741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45940.52600740741</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45940.52600740741</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13.75316018518788</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0.99694490741239861</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6.6450351851890446</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0.66790555555780884</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39074</v>
      </c>
      <c r="B6" s="157" t="str">
        <f>IFERROR(VLOOKUP(D6,DB!A:K,11,0),"")</f>
        <v>R6</v>
      </c>
      <c r="C6" s="157">
        <v>1</v>
      </c>
      <c r="D6" s="156" t="s">
        <v>33803</v>
      </c>
      <c r="E6" s="156" t="s">
        <v>38964</v>
      </c>
      <c r="F6" s="167">
        <v>45940.462743055556</v>
      </c>
      <c r="G6" s="162">
        <f ca="1">IFERROR(NOW()-F6,"-")</f>
        <v>6.3264351854741108E-2</v>
      </c>
      <c r="H6" s="167">
        <v>45940.456944444442</v>
      </c>
      <c r="I6" s="157" t="str">
        <f>IFERROR(VLOOKUP(D6,DB!A:F,6,0),"")</f>
        <v>SCECO</v>
      </c>
      <c r="J6" s="157" t="str">
        <f>IFERROR(VLOOKUP(D6,DB!A:G,7,0),"")</f>
        <v>Vandalized</v>
      </c>
      <c r="K6" s="160" t="s">
        <v>39075</v>
      </c>
      <c r="L6" s="158" t="str">
        <f>IFERROR(VLOOKUP(D6,DB!A:I,9,0),"")</f>
        <v>Latis</v>
      </c>
    </row>
    <row r="7" spans="1:16383" ht="31.5" customHeight="1">
      <c r="A7" s="110"/>
      <c r="B7" s="157" t="str">
        <f>IFERROR(VLOOKUP(D7,DB!A:K,11,0),"")</f>
        <v/>
      </c>
      <c r="C7" s="157"/>
      <c r="D7" s="156"/>
      <c r="E7" s="156"/>
      <c r="F7" s="113"/>
      <c r="G7" s="162">
        <f ca="1">IFERROR(NOW()-F7,"-")</f>
        <v>45940.52600740741</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45940.52600740741</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62">
        <f ca="1">IFERROR(NOW()-F9,"-")</f>
        <v>45940.52600740741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45940.52600740741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45940.52600740741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6"/>
      <c r="F12" s="113"/>
      <c r="G12" s="162">
        <f ca="1">IFERROR(NOW()-F12,"-")</f>
        <v>45940.52600740741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45940.52600740741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45940.52600740741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62">
        <f ca="1">IFERROR(NOW()-F15,"-")</f>
        <v>45940.52600740741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62">
        <f ca="1">IFERROR(NOW()-F16,"-")</f>
        <v>45940.52600740741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45940.52600740741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45940.52600740741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45940.52600740741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45940.52600740741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45940.52600740741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45940.52600740741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45940.52600740741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45940.52600740741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45940.52600740741</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45940.52600740741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45940.52600740741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45940.52600740741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45940.52600740741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45940.52600740741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45940.52600740741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45940.52600740741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45940.52600740741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45940.52600740741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45940.52600740741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45940.52600740741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45940.52600740741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45940.52600740741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45940.52600740741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45940.52600740741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45940.52600740741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45940.52600740741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45940.52600740741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45940.52600740741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45940.52600740741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45940.52600740741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45940.52600740741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45940.52600740741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45940.52600740741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45940.52600740741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45940.52600740741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45940.52600740741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45940.52600740741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45940.52600740741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45940.52600740741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45940.52600740741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45940.52600740741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45940.52600740741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45940.52600740741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45940.52600740741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45940.52600740741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45940.52600740741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45940.52600740741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45940.52600740741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45940.52600740741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45940.52600740741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45940.52600740741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45940.52600740741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45940.52600740741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45940.52600740741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45940.52600740741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45940.52600740741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45940.52600740741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45940.52600740741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45940.52600740741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45940.52600740741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45940.52600740741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45940.52600740741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45940.52600740741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45940.52600740741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45940.52600740741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45940.52600740741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45940.52600740741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45940.52600740741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45940.52600740741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45940.52600740741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45940.52600740741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45940.52600740741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45940.52600740741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45940.52600740741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45940.52600740741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45940.52600740741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45940.52600740741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45940.52600740741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45940.52600740741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45940.52600740741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45940.52600740741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45940.52600740741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45940.52600740741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45940.52600740741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45940.52600740741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45940.52600740741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45940.52600740741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45940.52600740741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45940.52600740741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45940.52600740741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45940.52600740741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45940.52600740741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45940.52600740741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45940.52600740741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45940.52600740741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45940.52600740741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45940.52600740741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45940.52600740741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45940.52600740741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45940.52600740741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45940.52600740741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45940.52600740741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45940.52600740741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45940.52600740741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45940.52600740741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45940.52600740741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45940.52600740741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45940.52600740741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45940.52600740741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45940.52600740741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45940.52600740741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45940.52600740741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45940.52600740741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45940.52600740741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45940.52600740741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45940.52600740741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45940.52600740741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45940.52600740741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45940.52600740741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45940.52600740741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45940.52600740741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45940.52600740741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45940.52600740741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45940.52600740741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45940.52600740741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45940.52600740741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45940.52600740741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45940.52600740741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45940.52600740741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45940.52600740741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45940.52600740741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45940.52600740741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45940.52600740741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45940.52600740741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45940.52600740741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45940.52600740741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45940.52600740741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45940.52600740741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45940.52600740741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45940.52600740741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45940.52600740741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45940.52600740741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45940.52600740741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45940.52600740741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45940.52600740741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45940.52600740741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45940.52600740741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45940.52600740741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45940.52600740741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45940.52600740741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45940.52600740741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45940.52600740741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45940.52600740741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45940.52600740741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45940.52600740741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45940.52600740741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45940.52600740741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45940.52600740741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45940.52600740741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45940.52600740741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45940.52600740741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45940.52600740741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45940.52600740741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45940.52600740741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45940.52600740741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45940.52600740741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45940.52600740741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45940.52600740741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45940.52600740741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45940.52600740741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45940.52600740741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45940.52600740741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45940.52600740741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45940.52600740741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45940.52600740741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45940.52600740741</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2025-10-10T09:39:27Z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